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19\4TO TRIMESTRE 2019\DIGITALES\"/>
    </mc:Choice>
  </mc:AlternateContent>
  <bookViews>
    <workbookView xWindow="0" yWindow="0" windowWidth="21600" windowHeight="10080"/>
  </bookViews>
  <sheets>
    <sheet name="EA" sheetId="3" r:id="rId1"/>
    <sheet name="Hoja1" sheetId="4" r:id="rId2"/>
    <sheet name="Hoja2" sheetId="5" r:id="rId3"/>
    <sheet name="Hoja3" sheetId="6" r:id="rId4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6" i="4" l="1"/>
  <c r="M24" i="4"/>
  <c r="I16" i="4"/>
  <c r="C30" i="6"/>
  <c r="C7" i="6"/>
  <c r="C39" i="6" s="1"/>
  <c r="C15" i="5"/>
  <c r="C7" i="5"/>
  <c r="C20" i="5" s="1"/>
  <c r="I9" i="4" l="1"/>
  <c r="D10" i="4"/>
  <c r="C61" i="3"/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D59" i="3" s="1"/>
  <c r="C25" i="3"/>
  <c r="C59" i="3" s="1"/>
  <c r="D15" i="3"/>
  <c r="C15" i="3"/>
  <c r="D12" i="3"/>
  <c r="C12" i="3"/>
  <c r="D22" i="3" l="1"/>
  <c r="C22" i="3"/>
  <c r="D61" i="3"/>
</calcChain>
</file>

<file path=xl/sharedStrings.xml><?xml version="1.0" encoding="utf-8"?>
<sst xmlns="http://schemas.openxmlformats.org/spreadsheetml/2006/main" count="166" uniqueCount="137">
  <si>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</si>
  <si>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</si>
  <si>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</si>
  <si>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</si>
  <si>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</si>
  <si>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</si>
  <si>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</si>
  <si>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</si>
  <si>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</si>
  <si>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</si>
  <si>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</si>
  <si>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</si>
  <si>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</si>
  <si>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</si>
  <si>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</si>
  <si>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</si>
  <si>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</si>
  <si>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</si>
  <si>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</si>
  <si>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</si>
  <si>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</si>
  <si>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</si>
  <si>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</si>
  <si>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</si>
  <si>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</si>
  <si>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</si>
  <si>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</si>
  <si>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</si>
  <si>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</si>
  <si>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</si>
  <si>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</si>
  <si>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</si>
  <si>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</si>
  <si>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</si>
  <si>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</si>
  <si>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</si>
  <si>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</si>
  <si>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</si>
  <si>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</si>
  <si>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</si>
  <si>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</si>
  <si>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</si>
  <si>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</si>
  <si>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</si>
  <si>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</si>
  <si>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</si>
  <si>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</si>
  <si>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</si>
  <si>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</si>
  <si>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</si>
  <si>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</si>
  <si>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</si>
  <si>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</si>
  <si>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</si>
  <si>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</si>
  <si>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</si>
  <si>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TIERRA BLANCA, GUANAJUATO
ESTADO DE ACTIVIDADES
Del 1 de Enero al AL 31 DE DICIEMBRE DEL 2019</t>
  </si>
  <si>
    <t xml:space="preserve">Ingresos </t>
  </si>
  <si>
    <t>Egresos</t>
  </si>
  <si>
    <t>EA</t>
  </si>
  <si>
    <t>AHORRO</t>
  </si>
  <si>
    <t xml:space="preserve">POR EJERCER </t>
  </si>
  <si>
    <t xml:space="preserve">RESULTADO DEL EJERCICIO </t>
  </si>
  <si>
    <t>MUNICIPIO DE TIERRA BLANCA, GUANAJUATO</t>
  </si>
  <si>
    <t>Conciliación entre los Ingresos Presupuestarios y Contables</t>
  </si>
  <si>
    <t>Correspondiente del 1 de Enero al AL 31 DE DICIEMBRE DEL 2019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</si>
  <si>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</si>
  <si>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</si>
  <si>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</si>
  <si>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</si>
  <si>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</si>
  <si>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</si>
  <si>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</si>
  <si>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</si>
  <si>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</si>
  <si>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</si>
  <si>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</si>
  <si>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</si>
  <si>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</si>
  <si>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</si>
  <si>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</si>
  <si>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</si>
  <si>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</si>
  <si>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</si>
  <si>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</si>
  <si>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</si>
  <si>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</si>
  <si>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</si>
  <si>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</si>
  <si>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</si>
  <si>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</si>
  <si>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</si>
  <si>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</si>
  <si>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2.10</t>
  </si>
  <si>
    <t>Bienes Inmuebles</t>
  </si>
  <si>
    <t>2.11</t>
  </si>
  <si>
    <t>Activos Intangibles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</si>
  <si>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</si>
  <si>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</si>
  <si>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</si>
  <si>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</si>
  <si>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</si>
  <si>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</si>
  <si>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</si>
  <si>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</si>
  <si>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</si>
  <si>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</si>
  <si>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</si>
  <si>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</si>
  <si>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</si>
  <si>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</si>
  <si>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</si>
  <si>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</si>
  <si>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</si>
  <si>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</si>
  <si>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</si>
  <si>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</si>
  <si>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</si>
  <si>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</si>
  <si>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</si>
  <si>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</si>
  <si>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</si>
  <si>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</si>
  <si>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</si>
  <si>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</si>
  <si>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</si>
  <si>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</si>
  <si>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</si>
  <si>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</si>
  <si>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INGRESOS CONTABLES</t>
  </si>
  <si>
    <t>MENOS EGRESOS CONTABLES</t>
  </si>
  <si>
    <t xml:space="preserve">RESULTADO CONTABLE </t>
  </si>
  <si>
    <t>EGRESOS PRESUPUETABLES NO CONTABLES</t>
  </si>
  <si>
    <t>GASTOS CONTABLES NO PRESUPUESTALES</t>
  </si>
  <si>
    <t>EGRESOS PRESUPUESTALES NO CONTABLES "NETOS"</t>
  </si>
  <si>
    <t xml:space="preserve">INGRESOS PRESUPUESTALES NO CONTABLES </t>
  </si>
  <si>
    <t xml:space="preserve">CONTABLE ES UN AHORRO PERO YA NO SE TIENE PREUPUESTAL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</si>
</sst>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1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0" fontId="3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center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 vertical="center"/>
      <protection locked="0"/>
    </xf>
    <xf numFmtId="0" fontId="4" fillId="0" borderId="9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 applyProtection="1">
      <alignment horizontal="center" vertical="center"/>
      <protection locked="0"/>
    </xf>
    <xf numFmtId="4" fontId="3" fillId="0" borderId="0" xfId="2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4" fontId="4" fillId="0" borderId="0" xfId="8" applyNumberFormat="1" applyFont="1" applyFill="1" applyBorder="1" applyAlignment="1" applyProtection="1">
      <protection locked="0"/>
    </xf>
    <xf numFmtId="4" fontId="4" fillId="0" borderId="1" xfId="8" applyNumberFormat="1" applyFont="1" applyFill="1" applyBorder="1" applyAlignment="1" applyProtection="1">
      <protection locked="0"/>
    </xf>
    <xf numFmtId="0" fontId="4" fillId="0" borderId="7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3" fillId="0" borderId="8" xfId="8" applyNumberFormat="1" applyFont="1" applyFill="1" applyBorder="1" applyAlignment="1" applyProtection="1">
      <alignment horizontal="right" vertical="top"/>
      <protection locked="0"/>
    </xf>
    <xf numFmtId="0" fontId="4" fillId="0" borderId="2" xfId="8" applyFont="1" applyFill="1" applyBorder="1" applyAlignment="1" applyProtection="1">
      <alignment horizontal="left" vertical="top"/>
      <protection locked="0"/>
    </xf>
    <xf numFmtId="4" fontId="4" fillId="0" borderId="2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4" fontId="3" fillId="0" borderId="1" xfId="2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Protection="1">
      <protection locked="0"/>
    </xf>
    <xf numFmtId="4" fontId="4" fillId="0" borderId="1" xfId="8" applyNumberFormat="1" applyFont="1" applyFill="1" applyBorder="1" applyProtection="1"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3" fontId="0" fillId="0" borderId="0" xfId="16" applyFont="1"/>
    <xf numFmtId="43" fontId="0" fillId="0" borderId="0" xfId="0" applyNumberFormat="1"/>
    <xf numFmtId="0" fontId="13" fillId="0" borderId="0" xfId="0" applyFont="1"/>
    <xf numFmtId="43" fontId="0" fillId="0" borderId="2" xfId="16" applyFont="1" applyBorder="1"/>
    <xf numFmtId="4" fontId="0" fillId="0" borderId="2" xfId="0" applyNumberFormat="1" applyBorder="1"/>
    <xf numFmtId="0" fontId="12" fillId="3" borderId="9" xfId="17" applyFont="1" applyFill="1" applyBorder="1" applyAlignment="1">
      <alignment horizontal="center" vertical="center"/>
    </xf>
    <xf numFmtId="0" fontId="12" fillId="3" borderId="10" xfId="17" applyFont="1" applyFill="1" applyBorder="1" applyAlignment="1">
      <alignment horizontal="center" vertical="center"/>
    </xf>
    <xf numFmtId="0" fontId="12" fillId="3" borderId="11" xfId="17" applyFont="1" applyFill="1" applyBorder="1" applyAlignment="1">
      <alignment horizontal="center" vertical="center"/>
    </xf>
    <xf numFmtId="0" fontId="12" fillId="3" borderId="7" xfId="17" applyFont="1" applyFill="1" applyBorder="1" applyAlignment="1">
      <alignment horizontal="center" vertical="center"/>
    </xf>
    <xf numFmtId="0" fontId="12" fillId="3" borderId="0" xfId="17" applyFont="1" applyFill="1" applyBorder="1" applyAlignment="1">
      <alignment horizontal="center" vertical="center"/>
    </xf>
    <xf numFmtId="0" fontId="12" fillId="3" borderId="1" xfId="17" applyFont="1" applyFill="1" applyBorder="1" applyAlignment="1">
      <alignment horizontal="center" vertical="center"/>
    </xf>
    <xf numFmtId="0" fontId="12" fillId="3" borderId="8" xfId="17" applyFont="1" applyFill="1" applyBorder="1" applyAlignment="1">
      <alignment horizontal="center" vertical="center"/>
    </xf>
    <xf numFmtId="0" fontId="12" fillId="3" borderId="2" xfId="17" applyFont="1" applyFill="1" applyBorder="1" applyAlignment="1">
      <alignment horizontal="center" vertical="center"/>
    </xf>
    <xf numFmtId="0" fontId="12" fillId="3" borderId="3" xfId="17" applyFont="1" applyFill="1" applyBorder="1" applyAlignment="1">
      <alignment horizontal="center" vertical="center"/>
    </xf>
    <xf numFmtId="0" fontId="14" fillId="3" borderId="4" xfId="17" applyFont="1" applyFill="1" applyBorder="1" applyAlignment="1">
      <alignment vertical="center"/>
    </xf>
    <xf numFmtId="4" fontId="14" fillId="3" borderId="12" xfId="17" applyNumberFormat="1" applyFont="1" applyFill="1" applyBorder="1" applyAlignment="1">
      <alignment horizontal="right" vertical="center" wrapText="1" indent="1"/>
    </xf>
    <xf numFmtId="0" fontId="11" fillId="0" borderId="0" xfId="17" applyFont="1"/>
    <xf numFmtId="0" fontId="14" fillId="0" borderId="5" xfId="17" applyFont="1" applyFill="1" applyBorder="1" applyAlignment="1">
      <alignment vertical="center"/>
    </xf>
    <xf numFmtId="0" fontId="14" fillId="0" borderId="5" xfId="17" applyFont="1" applyFill="1" applyBorder="1" applyAlignment="1">
      <alignment horizontal="right" vertical="center"/>
    </xf>
    <xf numFmtId="0" fontId="14" fillId="0" borderId="4" xfId="17" applyFont="1" applyFill="1" applyBorder="1" applyAlignment="1">
      <alignment vertical="center"/>
    </xf>
    <xf numFmtId="4" fontId="14" fillId="0" borderId="12" xfId="17" applyNumberFormat="1" applyFont="1" applyFill="1" applyBorder="1" applyAlignment="1">
      <alignment horizontal="right" vertical="center" wrapText="1" indent="1"/>
    </xf>
    <xf numFmtId="0" fontId="4" fillId="0" borderId="4" xfId="17" applyFont="1" applyFill="1" applyBorder="1" applyAlignment="1">
      <alignment vertical="center"/>
    </xf>
    <xf numFmtId="0" fontId="4" fillId="0" borderId="5" xfId="17" applyFont="1" applyFill="1" applyBorder="1" applyAlignment="1">
      <alignment horizontal="left" vertical="center" indent="1"/>
    </xf>
    <xf numFmtId="4" fontId="15" fillId="0" borderId="12" xfId="17" applyNumberFormat="1" applyFont="1" applyFill="1" applyBorder="1" applyAlignment="1">
      <alignment horizontal="right" vertical="center" wrapText="1" indent="1"/>
    </xf>
    <xf numFmtId="0" fontId="11" fillId="0" borderId="4" xfId="17" applyFont="1" applyBorder="1"/>
    <xf numFmtId="0" fontId="15" fillId="0" borderId="6" xfId="17" applyFont="1" applyFill="1" applyBorder="1" applyAlignment="1">
      <alignment horizontal="left" vertical="center" wrapText="1" indent="1"/>
    </xf>
    <xf numFmtId="0" fontId="15" fillId="0" borderId="4" xfId="17" applyFont="1" applyFill="1" applyBorder="1" applyAlignment="1">
      <alignment horizontal="left" vertical="center"/>
    </xf>
    <xf numFmtId="0" fontId="15" fillId="0" borderId="5" xfId="17" applyFont="1" applyFill="1" applyBorder="1" applyAlignment="1">
      <alignment horizontal="left" vertical="center" indent="1"/>
    </xf>
    <xf numFmtId="0" fontId="11" fillId="0" borderId="0" xfId="17" applyFont="1" applyFill="1" applyBorder="1"/>
    <xf numFmtId="0" fontId="15" fillId="0" borderId="5" xfId="17" applyFont="1" applyFill="1" applyBorder="1" applyAlignment="1">
      <alignment horizontal="left" vertical="center" wrapText="1"/>
    </xf>
    <xf numFmtId="4" fontId="15" fillId="0" borderId="5" xfId="17" applyNumberFormat="1" applyFont="1" applyFill="1" applyBorder="1" applyAlignment="1">
      <alignment horizontal="right" vertical="center" wrapText="1" indent="1"/>
    </xf>
    <xf numFmtId="0" fontId="4" fillId="0" borderId="4" xfId="17" applyFont="1" applyFill="1" applyBorder="1" applyAlignment="1">
      <alignment horizontal="left" vertical="center"/>
    </xf>
    <xf numFmtId="0" fontId="4" fillId="0" borderId="4" xfId="17" applyFont="1" applyBorder="1" applyAlignment="1">
      <alignment horizontal="left"/>
    </xf>
    <xf numFmtId="4" fontId="15" fillId="0" borderId="12" xfId="17" applyNumberFormat="1" applyFont="1" applyFill="1" applyBorder="1" applyAlignment="1">
      <alignment horizontal="right" vertical="center" indent="1"/>
    </xf>
    <xf numFmtId="0" fontId="15" fillId="0" borderId="5" xfId="17" applyFont="1" applyFill="1" applyBorder="1" applyAlignment="1">
      <alignment horizontal="left" vertical="center"/>
    </xf>
    <xf numFmtId="4" fontId="15" fillId="0" borderId="10" xfId="17" applyNumberFormat="1" applyFont="1" applyFill="1" applyBorder="1" applyAlignment="1">
      <alignment horizontal="right" vertical="center" indent="1"/>
    </xf>
    <xf numFmtId="0" fontId="14" fillId="3" borderId="12" xfId="17" applyFont="1" applyFill="1" applyBorder="1" applyAlignment="1">
      <alignment vertical="center"/>
    </xf>
    <xf numFmtId="0" fontId="11" fillId="0" borderId="0" xfId="17" applyFont="1" applyBorder="1" applyAlignment="1">
      <alignment vertical="center"/>
    </xf>
    <xf numFmtId="0" fontId="12" fillId="0" borderId="0" xfId="17" applyFont="1" applyBorder="1"/>
    <xf numFmtId="0" fontId="11" fillId="0" borderId="0" xfId="17" applyFont="1" applyFill="1"/>
    <xf numFmtId="0" fontId="3" fillId="3" borderId="9" xfId="17" applyFont="1" applyFill="1" applyBorder="1" applyAlignment="1" applyProtection="1">
      <alignment horizontal="center" vertical="center" wrapText="1"/>
      <protection locked="0"/>
    </xf>
    <xf numFmtId="0" fontId="3" fillId="3" borderId="10" xfId="17" applyFont="1" applyFill="1" applyBorder="1" applyAlignment="1" applyProtection="1">
      <alignment horizontal="center" vertical="center" wrapText="1"/>
      <protection locked="0"/>
    </xf>
    <xf numFmtId="0" fontId="3" fillId="3" borderId="11" xfId="17" applyFont="1" applyFill="1" applyBorder="1" applyAlignment="1" applyProtection="1">
      <alignment horizontal="center" vertical="center" wrapText="1"/>
      <protection locked="0"/>
    </xf>
    <xf numFmtId="0" fontId="11" fillId="0" borderId="0" xfId="17" applyFont="1" applyBorder="1" applyAlignment="1">
      <alignment horizontal="center" vertical="center"/>
    </xf>
    <xf numFmtId="0" fontId="3" fillId="3" borderId="7" xfId="17" applyFont="1" applyFill="1" applyBorder="1" applyAlignment="1" applyProtection="1">
      <alignment horizontal="center" vertical="center" wrapText="1"/>
      <protection locked="0"/>
    </xf>
    <xf numFmtId="0" fontId="3" fillId="3" borderId="0" xfId="17" applyFont="1" applyFill="1" applyBorder="1" applyAlignment="1" applyProtection="1">
      <alignment horizontal="center" vertical="center" wrapText="1"/>
      <protection locked="0"/>
    </xf>
    <xf numFmtId="0" fontId="3" fillId="3" borderId="1" xfId="17" applyFont="1" applyFill="1" applyBorder="1" applyAlignment="1" applyProtection="1">
      <alignment horizontal="center" vertical="center" wrapText="1"/>
      <protection locked="0"/>
    </xf>
    <xf numFmtId="0" fontId="14" fillId="3" borderId="8" xfId="17" applyFont="1" applyFill="1" applyBorder="1" applyAlignment="1">
      <alignment vertical="center"/>
    </xf>
    <xf numFmtId="4" fontId="14" fillId="3" borderId="12" xfId="17" applyNumberFormat="1" applyFont="1" applyFill="1" applyBorder="1" applyAlignment="1">
      <alignment horizontal="right" vertical="center"/>
    </xf>
    <xf numFmtId="0" fontId="11" fillId="0" borderId="5" xfId="17" applyFont="1" applyBorder="1"/>
    <xf numFmtId="4" fontId="14" fillId="0" borderId="5" xfId="17" applyNumberFormat="1" applyFont="1" applyFill="1" applyBorder="1" applyAlignment="1">
      <alignment horizontal="right" vertical="center"/>
    </xf>
    <xf numFmtId="0" fontId="14" fillId="0" borderId="6" xfId="17" applyFont="1" applyFill="1" applyBorder="1" applyAlignment="1">
      <alignment vertical="center"/>
    </xf>
    <xf numFmtId="49" fontId="3" fillId="0" borderId="4" xfId="17" applyNumberFormat="1" applyFont="1" applyFill="1" applyBorder="1" applyAlignment="1">
      <alignment vertical="center"/>
    </xf>
    <xf numFmtId="0" fontId="4" fillId="0" borderId="6" xfId="17" applyFont="1" applyFill="1" applyBorder="1" applyAlignment="1">
      <alignment horizontal="left" vertical="center" indent="1"/>
    </xf>
    <xf numFmtId="4" fontId="4" fillId="0" borderId="12" xfId="17" applyNumberFormat="1" applyFont="1" applyFill="1" applyBorder="1" applyAlignment="1">
      <alignment horizontal="right" vertical="center" wrapText="1" indent="1"/>
    </xf>
    <xf numFmtId="49" fontId="4" fillId="0" borderId="4" xfId="17" applyNumberFormat="1" applyFont="1" applyFill="1" applyBorder="1"/>
    <xf numFmtId="0" fontId="4" fillId="0" borderId="6" xfId="17" applyFont="1" applyFill="1" applyBorder="1" applyAlignment="1">
      <alignment horizontal="left" vertical="center" wrapText="1" indent="1"/>
    </xf>
    <xf numFmtId="49" fontId="16" fillId="0" borderId="4" xfId="17" applyNumberFormat="1" applyFont="1" applyFill="1" applyBorder="1"/>
    <xf numFmtId="0" fontId="4" fillId="0" borderId="5" xfId="17" applyFont="1" applyFill="1" applyBorder="1"/>
    <xf numFmtId="0" fontId="4" fillId="0" borderId="5" xfId="17" applyFont="1" applyFill="1" applyBorder="1" applyAlignment="1">
      <alignment vertical="center"/>
    </xf>
    <xf numFmtId="4" fontId="4" fillId="0" borderId="5" xfId="17" applyNumberFormat="1" applyFont="1" applyFill="1" applyBorder="1" applyAlignment="1">
      <alignment horizontal="right" vertical="center"/>
    </xf>
    <xf numFmtId="0" fontId="3" fillId="0" borderId="4" xfId="17" applyFont="1" applyFill="1" applyBorder="1" applyAlignment="1">
      <alignment vertical="center"/>
    </xf>
    <xf numFmtId="0" fontId="3" fillId="0" borderId="6" xfId="17" applyFont="1" applyFill="1" applyBorder="1" applyAlignment="1">
      <alignment vertical="center"/>
    </xf>
    <xf numFmtId="4" fontId="3" fillId="0" borderId="12" xfId="17" applyNumberFormat="1" applyFont="1" applyFill="1" applyBorder="1" applyAlignment="1">
      <alignment horizontal="right" vertical="center" wrapText="1" indent="1"/>
    </xf>
    <xf numFmtId="4" fontId="4" fillId="0" borderId="12" xfId="17" applyNumberFormat="1" applyFont="1" applyFill="1" applyBorder="1" applyAlignment="1">
      <alignment horizontal="right" vertical="center" indent="1"/>
    </xf>
    <xf numFmtId="0" fontId="15" fillId="0" borderId="5" xfId="17" applyFont="1" applyFill="1" applyBorder="1" applyAlignment="1">
      <alignment vertical="center"/>
    </xf>
    <xf numFmtId="4" fontId="15" fillId="0" borderId="5" xfId="17" applyNumberFormat="1" applyFont="1" applyFill="1" applyBorder="1" applyAlignment="1">
      <alignment horizontal="right" vertical="center"/>
    </xf>
    <xf numFmtId="0" fontId="14" fillId="2" borderId="4" xfId="17" applyFont="1" applyFill="1" applyBorder="1" applyAlignment="1">
      <alignment vertical="center"/>
    </xf>
    <xf numFmtId="43" fontId="12" fillId="0" borderId="0" xfId="0" applyNumberFormat="1" applyFont="1"/>
  </cellXfs>
  <cellStyles count="18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3 2 2" xfId="17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activeCell="B73" sqref="B73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4240202.32</v>
      </c>
      <c r="D4" s="28">
        <f>SUM(D5:D11)</f>
        <v>3112489.44</v>
      </c>
      <c r="E4" s="31" t="s">
        <v>55</v>
      </c>
    </row>
    <row r="5" spans="1:5" x14ac:dyDescent="0.2">
      <c r="A5" s="19"/>
      <c r="B5" s="20" t="s">
        <v>1</v>
      </c>
      <c r="C5" s="29">
        <v>752986.49</v>
      </c>
      <c r="D5" s="30">
        <v>612787.94999999995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2078474.33</v>
      </c>
      <c r="D8" s="30">
        <v>1554427.22</v>
      </c>
      <c r="E8" s="31">
        <v>4140</v>
      </c>
    </row>
    <row r="9" spans="1:5" x14ac:dyDescent="0.2">
      <c r="A9" s="19"/>
      <c r="B9" s="20" t="s">
        <v>47</v>
      </c>
      <c r="C9" s="29">
        <v>218275.29</v>
      </c>
      <c r="D9" s="30">
        <v>210362.93</v>
      </c>
      <c r="E9" s="31">
        <v>4150</v>
      </c>
    </row>
    <row r="10" spans="1:5" x14ac:dyDescent="0.2">
      <c r="A10" s="19"/>
      <c r="B10" s="20" t="s">
        <v>48</v>
      </c>
      <c r="C10" s="29">
        <v>1190466.21</v>
      </c>
      <c r="D10" s="30">
        <v>734911.34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105841088.59</v>
      </c>
      <c r="D12" s="28">
        <f>SUM(D13:D14)</f>
        <v>105497827.59</v>
      </c>
      <c r="E12" s="31" t="s">
        <v>55</v>
      </c>
    </row>
    <row r="13" spans="1:5" ht="22.5" x14ac:dyDescent="0.2">
      <c r="A13" s="19"/>
      <c r="B13" s="26" t="s">
        <v>51</v>
      </c>
      <c r="C13" s="29">
        <v>105841088.59</v>
      </c>
      <c r="D13" s="30">
        <v>105497827.59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110081290.91</v>
      </c>
      <c r="D22" s="3">
        <f>SUM(D4+D12+D15)</f>
        <v>108610317.03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53248643.030000001</v>
      </c>
      <c r="D25" s="28">
        <f>SUM(D26:D28)</f>
        <v>50226755</v>
      </c>
      <c r="E25" s="31" t="s">
        <v>55</v>
      </c>
    </row>
    <row r="26" spans="1:5" x14ac:dyDescent="0.2">
      <c r="A26" s="19"/>
      <c r="B26" s="20" t="s">
        <v>37</v>
      </c>
      <c r="C26" s="29">
        <v>31643005.41</v>
      </c>
      <c r="D26" s="30">
        <v>29209623.719999999</v>
      </c>
      <c r="E26" s="31">
        <v>5110</v>
      </c>
    </row>
    <row r="27" spans="1:5" x14ac:dyDescent="0.2">
      <c r="A27" s="19"/>
      <c r="B27" s="20" t="s">
        <v>16</v>
      </c>
      <c r="C27" s="29">
        <v>7438138.7999999998</v>
      </c>
      <c r="D27" s="30">
        <v>7503780.8099999996</v>
      </c>
      <c r="E27" s="31">
        <v>5120</v>
      </c>
    </row>
    <row r="28" spans="1:5" x14ac:dyDescent="0.2">
      <c r="A28" s="19"/>
      <c r="B28" s="20" t="s">
        <v>17</v>
      </c>
      <c r="C28" s="29">
        <v>14167498.82</v>
      </c>
      <c r="D28" s="30">
        <v>13513350.470000001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20644680.460000001</v>
      </c>
      <c r="D29" s="28">
        <f>SUM(D30:D38)</f>
        <v>28800554.43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5085860.5199999996</v>
      </c>
      <c r="D31" s="30">
        <v>4188608.45</v>
      </c>
      <c r="E31" s="31">
        <v>5220</v>
      </c>
    </row>
    <row r="32" spans="1:5" x14ac:dyDescent="0.2">
      <c r="A32" s="19"/>
      <c r="B32" s="20" t="s">
        <v>20</v>
      </c>
      <c r="C32" s="29">
        <v>4944338.38</v>
      </c>
      <c r="D32" s="30">
        <v>4277158.8099999996</v>
      </c>
      <c r="E32" s="31">
        <v>5230</v>
      </c>
    </row>
    <row r="33" spans="1:5" x14ac:dyDescent="0.2">
      <c r="A33" s="19"/>
      <c r="B33" s="20" t="s">
        <v>21</v>
      </c>
      <c r="C33" s="29">
        <v>10614481.560000001</v>
      </c>
      <c r="D33" s="30">
        <v>20334787.170000002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4071729.21</v>
      </c>
      <c r="D39" s="28">
        <f>SUM(D40:D42)</f>
        <v>4581606.62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4071729.21</v>
      </c>
      <c r="D42" s="30">
        <v>4581606.62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61875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61875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545832.84</v>
      </c>
      <c r="D49" s="28">
        <f>SUM(D50:D55)</f>
        <v>930471.04</v>
      </c>
      <c r="E49" s="31" t="s">
        <v>55</v>
      </c>
    </row>
    <row r="50" spans="1:9" x14ac:dyDescent="0.2">
      <c r="A50" s="19"/>
      <c r="B50" s="20" t="s">
        <v>31</v>
      </c>
      <c r="C50" s="29">
        <v>545832.84</v>
      </c>
      <c r="D50" s="30">
        <v>930471.04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78572760.540000007</v>
      </c>
      <c r="D59" s="3">
        <f>SUM(D56+D49+D43+D39+D29+D25)</f>
        <v>84539387.090000004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31508530.36999999</v>
      </c>
      <c r="D61" s="28">
        <f>D22-D59</f>
        <v>24070929.939999998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M26"/>
  <sheetViews>
    <sheetView topLeftCell="C1" workbookViewId="0">
      <selection activeCell="F14" sqref="F14"/>
    </sheetView>
  </sheetViews>
  <sheetFormatPr baseColWidth="10" defaultRowHeight="11.25" x14ac:dyDescent="0.2"/>
  <cols>
    <col min="4" max="4" width="19.33203125" customWidth="1"/>
    <col min="9" max="9" width="15" bestFit="1" customWidth="1"/>
    <col min="12" max="12" width="17.6640625" customWidth="1"/>
    <col min="13" max="13" width="14" bestFit="1" customWidth="1"/>
  </cols>
  <sheetData>
    <row r="7" spans="4:10" x14ac:dyDescent="0.2">
      <c r="I7" s="38">
        <v>31508530.36999999</v>
      </c>
      <c r="J7" t="s">
        <v>62</v>
      </c>
    </row>
    <row r="8" spans="4:10" ht="14.25" x14ac:dyDescent="0.2">
      <c r="D8" s="27">
        <v>110081290.91</v>
      </c>
      <c r="E8" s="40" t="s">
        <v>57</v>
      </c>
      <c r="F8" s="40" t="s">
        <v>59</v>
      </c>
      <c r="I8" s="42">
        <v>21458341.84</v>
      </c>
      <c r="J8" t="s">
        <v>61</v>
      </c>
    </row>
    <row r="9" spans="4:10" ht="14.25" x14ac:dyDescent="0.2">
      <c r="D9" s="41">
        <v>78572760.540000007</v>
      </c>
      <c r="E9" s="40" t="s">
        <v>58</v>
      </c>
      <c r="F9" s="40" t="s">
        <v>59</v>
      </c>
      <c r="I9" s="106">
        <f>I7-I8</f>
        <v>10050188.52999999</v>
      </c>
    </row>
    <row r="10" spans="4:10" x14ac:dyDescent="0.2">
      <c r="D10" s="39">
        <f>D8-D9</f>
        <v>31508530.36999999</v>
      </c>
      <c r="E10" t="s">
        <v>60</v>
      </c>
    </row>
    <row r="13" spans="4:10" x14ac:dyDescent="0.2">
      <c r="I13" t="s">
        <v>131</v>
      </c>
    </row>
    <row r="14" spans="4:10" x14ac:dyDescent="0.2">
      <c r="I14" s="38">
        <v>110081290.91</v>
      </c>
      <c r="J14" t="s">
        <v>129</v>
      </c>
    </row>
    <row r="15" spans="4:10" x14ac:dyDescent="0.2">
      <c r="I15" s="41">
        <v>78572760.540000007</v>
      </c>
      <c r="J15" t="s">
        <v>130</v>
      </c>
    </row>
    <row r="16" spans="4:10" x14ac:dyDescent="0.2">
      <c r="I16" s="39">
        <f>I14-I15</f>
        <v>31508530.36999999</v>
      </c>
    </row>
    <row r="21" spans="9:13" x14ac:dyDescent="0.2">
      <c r="I21" t="s">
        <v>132</v>
      </c>
      <c r="M21" s="38">
        <v>14856553.549999999</v>
      </c>
    </row>
    <row r="23" spans="9:13" x14ac:dyDescent="0.2">
      <c r="I23" t="s">
        <v>133</v>
      </c>
      <c r="M23" s="41">
        <v>545832.84</v>
      </c>
    </row>
    <row r="24" spans="9:13" x14ac:dyDescent="0.2">
      <c r="I24" t="s">
        <v>134</v>
      </c>
      <c r="M24" s="39">
        <f>M21-M23</f>
        <v>14310720.709999999</v>
      </c>
    </row>
    <row r="25" spans="9:13" x14ac:dyDescent="0.2">
      <c r="I25" t="s">
        <v>135</v>
      </c>
      <c r="M25" s="41">
        <v>4260532.18</v>
      </c>
    </row>
    <row r="26" spans="9:13" x14ac:dyDescent="0.2">
      <c r="I26" t="s">
        <v>136</v>
      </c>
      <c r="M26" s="106">
        <f>M24-M25</f>
        <v>10050188.529999999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13" workbookViewId="0">
      <selection activeCell="C15" sqref="C15"/>
    </sheetView>
  </sheetViews>
  <sheetFormatPr baseColWidth="10" defaultColWidth="13.33203125" defaultRowHeight="11.25" x14ac:dyDescent="0.2"/>
  <cols>
    <col min="1" max="1" width="3.83203125" style="54" customWidth="1"/>
    <col min="2" max="2" width="73.6640625" style="54" customWidth="1"/>
    <col min="3" max="3" width="20.6640625" style="54" customWidth="1"/>
    <col min="4" max="16384" width="13.33203125" style="54"/>
  </cols>
  <sheetData>
    <row r="1" spans="1:3" s="75" customFormat="1" x14ac:dyDescent="0.2">
      <c r="A1" s="43" t="s">
        <v>63</v>
      </c>
      <c r="B1" s="44"/>
      <c r="C1" s="45"/>
    </row>
    <row r="2" spans="1:3" s="75" customFormat="1" x14ac:dyDescent="0.2">
      <c r="A2" s="46" t="s">
        <v>64</v>
      </c>
      <c r="B2" s="47"/>
      <c r="C2" s="48"/>
    </row>
    <row r="3" spans="1:3" s="75" customFormat="1" x14ac:dyDescent="0.2">
      <c r="A3" s="46" t="s">
        <v>65</v>
      </c>
      <c r="B3" s="47"/>
      <c r="C3" s="48"/>
    </row>
    <row r="4" spans="1:3" s="76" customFormat="1" x14ac:dyDescent="0.2">
      <c r="A4" s="49" t="s">
        <v>66</v>
      </c>
      <c r="B4" s="50"/>
      <c r="C4" s="51"/>
    </row>
    <row r="5" spans="1:3" s="77" customFormat="1" x14ac:dyDescent="0.2">
      <c r="A5" s="52" t="s">
        <v>67</v>
      </c>
      <c r="B5" s="52"/>
      <c r="C5" s="53">
        <v>114341823.09</v>
      </c>
    </row>
    <row r="6" spans="1:3" s="54" customFormat="1" x14ac:dyDescent="0.2">
      <c r="B6" s="55"/>
      <c r="C6" s="56"/>
    </row>
    <row r="7" spans="1:3" s="54" customFormat="1" x14ac:dyDescent="0.2">
      <c r="A7" s="57" t="s">
        <v>68</v>
      </c>
      <c r="B7" s="57"/>
      <c r="C7" s="58">
        <f>SUM(C8:C13)</f>
        <v>0</v>
      </c>
    </row>
    <row r="8" spans="1:3" s="54" customFormat="1" x14ac:dyDescent="0.2">
      <c r="A8" s="59" t="s">
        <v>69</v>
      </c>
      <c r="B8" s="60" t="s">
        <v>36</v>
      </c>
      <c r="C8" s="61">
        <v>0</v>
      </c>
    </row>
    <row r="9" spans="1:3" s="54" customFormat="1" x14ac:dyDescent="0.2">
      <c r="A9" s="62" t="s">
        <v>70</v>
      </c>
      <c r="B9" s="63" t="s">
        <v>71</v>
      </c>
      <c r="C9" s="61">
        <v>0</v>
      </c>
    </row>
    <row r="10" spans="1:3" s="54" customFormat="1" x14ac:dyDescent="0.2">
      <c r="A10" s="62" t="s">
        <v>72</v>
      </c>
      <c r="B10" s="63" t="s">
        <v>13</v>
      </c>
      <c r="C10" s="61">
        <v>0</v>
      </c>
    </row>
    <row r="11" spans="1:3" s="54" customFormat="1" x14ac:dyDescent="0.2">
      <c r="A11" s="62" t="s">
        <v>73</v>
      </c>
      <c r="B11" s="63" t="s">
        <v>14</v>
      </c>
      <c r="C11" s="61">
        <v>0</v>
      </c>
    </row>
    <row r="12" spans="1:3" s="54" customFormat="1" x14ac:dyDescent="0.2">
      <c r="A12" s="62" t="s">
        <v>74</v>
      </c>
      <c r="B12" s="63" t="s">
        <v>15</v>
      </c>
      <c r="C12" s="61">
        <v>0</v>
      </c>
    </row>
    <row r="13" spans="1:3" s="54" customFormat="1" x14ac:dyDescent="0.2">
      <c r="A13" s="64" t="s">
        <v>75</v>
      </c>
      <c r="B13" s="65" t="s">
        <v>76</v>
      </c>
      <c r="C13" s="61">
        <v>0</v>
      </c>
    </row>
    <row r="14" spans="1:3" s="54" customFormat="1" x14ac:dyDescent="0.2">
      <c r="A14" s="66"/>
      <c r="B14" s="67"/>
      <c r="C14" s="68"/>
    </row>
    <row r="15" spans="1:3" s="54" customFormat="1" x14ac:dyDescent="0.2">
      <c r="A15" s="57" t="s">
        <v>77</v>
      </c>
      <c r="B15" s="55"/>
      <c r="C15" s="58">
        <f>SUM(C16:C18)</f>
        <v>4260532.18</v>
      </c>
    </row>
    <row r="16" spans="1:3" s="54" customFormat="1" x14ac:dyDescent="0.2">
      <c r="A16" s="69">
        <v>3.1</v>
      </c>
      <c r="B16" s="63" t="s">
        <v>78</v>
      </c>
      <c r="C16" s="61">
        <v>0</v>
      </c>
    </row>
    <row r="17" spans="1:3" s="54" customFormat="1" x14ac:dyDescent="0.2">
      <c r="A17" s="70">
        <v>3.2</v>
      </c>
      <c r="B17" s="63" t="s">
        <v>79</v>
      </c>
      <c r="C17" s="61">
        <v>3000000</v>
      </c>
    </row>
    <row r="18" spans="1:3" s="54" customFormat="1" x14ac:dyDescent="0.2">
      <c r="A18" s="70">
        <v>3.3</v>
      </c>
      <c r="B18" s="65" t="s">
        <v>80</v>
      </c>
      <c r="C18" s="71">
        <v>1260532.18</v>
      </c>
    </row>
    <row r="19" spans="1:3" s="54" customFormat="1" x14ac:dyDescent="0.2">
      <c r="B19" s="72"/>
      <c r="C19" s="73"/>
    </row>
    <row r="20" spans="1:3" s="54" customFormat="1" x14ac:dyDescent="0.2">
      <c r="A20" s="74" t="s">
        <v>81</v>
      </c>
      <c r="B20" s="74"/>
      <c r="C20" s="53">
        <f>C5+C7-C15</f>
        <v>110081290.91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10" workbookViewId="0">
      <selection activeCell="C30" sqref="C30"/>
    </sheetView>
  </sheetViews>
  <sheetFormatPr baseColWidth="10" defaultColWidth="13.33203125" defaultRowHeight="11.25" x14ac:dyDescent="0.2"/>
  <cols>
    <col min="1" max="1" width="4.33203125" style="54" customWidth="1"/>
    <col min="2" max="2" width="72.5" style="54" customWidth="1"/>
    <col min="3" max="3" width="20.6640625" style="54" customWidth="1"/>
    <col min="4" max="16384" width="13.33203125" style="54"/>
  </cols>
  <sheetData>
    <row r="1" spans="1:3" s="81" customFormat="1" x14ac:dyDescent="0.2">
      <c r="A1" s="78" t="s">
        <v>63</v>
      </c>
      <c r="B1" s="79"/>
      <c r="C1" s="80"/>
    </row>
    <row r="2" spans="1:3" s="81" customFormat="1" x14ac:dyDescent="0.2">
      <c r="A2" s="82" t="s">
        <v>82</v>
      </c>
      <c r="B2" s="83"/>
      <c r="C2" s="84"/>
    </row>
    <row r="3" spans="1:3" s="81" customFormat="1" x14ac:dyDescent="0.2">
      <c r="A3" s="82" t="s">
        <v>65</v>
      </c>
      <c r="B3" s="83"/>
      <c r="C3" s="84"/>
    </row>
    <row r="4" spans="1:3" s="66" customFormat="1" x14ac:dyDescent="0.2">
      <c r="A4" s="49" t="s">
        <v>66</v>
      </c>
      <c r="B4" s="50"/>
      <c r="C4" s="51"/>
    </row>
    <row r="5" spans="1:3" x14ac:dyDescent="0.2">
      <c r="A5" s="85" t="s">
        <v>83</v>
      </c>
      <c r="B5" s="52"/>
      <c r="C5" s="86">
        <v>92883481.25</v>
      </c>
    </row>
    <row r="6" spans="1:3" x14ac:dyDescent="0.2">
      <c r="A6" s="87"/>
      <c r="B6" s="55"/>
      <c r="C6" s="88"/>
    </row>
    <row r="7" spans="1:3" x14ac:dyDescent="0.2">
      <c r="A7" s="57" t="s">
        <v>84</v>
      </c>
      <c r="B7" s="89"/>
      <c r="C7" s="58">
        <f>SUM(C8:C28)</f>
        <v>14856553.549999999</v>
      </c>
    </row>
    <row r="8" spans="1:3" x14ac:dyDescent="0.2">
      <c r="A8" s="90">
        <v>2.1</v>
      </c>
      <c r="B8" s="91" t="s">
        <v>85</v>
      </c>
      <c r="C8" s="92">
        <v>0</v>
      </c>
    </row>
    <row r="9" spans="1:3" x14ac:dyDescent="0.2">
      <c r="A9" s="90">
        <v>2.2000000000000002</v>
      </c>
      <c r="B9" s="91" t="s">
        <v>16</v>
      </c>
      <c r="C9" s="92">
        <v>0</v>
      </c>
    </row>
    <row r="10" spans="1:3" x14ac:dyDescent="0.2">
      <c r="A10" s="93">
        <v>2.2999999999999998</v>
      </c>
      <c r="B10" s="94" t="s">
        <v>86</v>
      </c>
      <c r="C10" s="92">
        <v>301088.14</v>
      </c>
    </row>
    <row r="11" spans="1:3" x14ac:dyDescent="0.2">
      <c r="A11" s="93">
        <v>2.4</v>
      </c>
      <c r="B11" s="94" t="s">
        <v>87</v>
      </c>
      <c r="C11" s="92">
        <v>47450.01</v>
      </c>
    </row>
    <row r="12" spans="1:3" x14ac:dyDescent="0.2">
      <c r="A12" s="93">
        <v>2.5</v>
      </c>
      <c r="B12" s="94" t="s">
        <v>88</v>
      </c>
      <c r="C12" s="92">
        <v>0</v>
      </c>
    </row>
    <row r="13" spans="1:3" x14ac:dyDescent="0.2">
      <c r="A13" s="93">
        <v>2.6</v>
      </c>
      <c r="B13" s="94" t="s">
        <v>89</v>
      </c>
      <c r="C13" s="92">
        <v>0</v>
      </c>
    </row>
    <row r="14" spans="1:3" x14ac:dyDescent="0.2">
      <c r="A14" s="93">
        <v>2.7</v>
      </c>
      <c r="B14" s="94" t="s">
        <v>90</v>
      </c>
      <c r="C14" s="92">
        <v>0</v>
      </c>
    </row>
    <row r="15" spans="1:3" x14ac:dyDescent="0.2">
      <c r="A15" s="93">
        <v>2.8</v>
      </c>
      <c r="B15" s="94" t="s">
        <v>91</v>
      </c>
      <c r="C15" s="92">
        <v>43511.72</v>
      </c>
    </row>
    <row r="16" spans="1:3" x14ac:dyDescent="0.2">
      <c r="A16" s="93">
        <v>2.9</v>
      </c>
      <c r="B16" s="94" t="s">
        <v>92</v>
      </c>
      <c r="C16" s="92">
        <v>0</v>
      </c>
    </row>
    <row r="17" spans="1:3" x14ac:dyDescent="0.2">
      <c r="A17" s="93" t="s">
        <v>93</v>
      </c>
      <c r="B17" s="94" t="s">
        <v>94</v>
      </c>
      <c r="C17" s="92">
        <v>11210975.029999999</v>
      </c>
    </row>
    <row r="18" spans="1:3" x14ac:dyDescent="0.2">
      <c r="A18" s="93" t="s">
        <v>95</v>
      </c>
      <c r="B18" s="94" t="s">
        <v>96</v>
      </c>
      <c r="C18" s="92">
        <v>0</v>
      </c>
    </row>
    <row r="19" spans="1:3" x14ac:dyDescent="0.2">
      <c r="A19" s="93" t="s">
        <v>97</v>
      </c>
      <c r="B19" s="94" t="s">
        <v>98</v>
      </c>
      <c r="C19" s="92">
        <v>753528.65</v>
      </c>
    </row>
    <row r="20" spans="1:3" x14ac:dyDescent="0.2">
      <c r="A20" s="93" t="s">
        <v>99</v>
      </c>
      <c r="B20" s="94" t="s">
        <v>100</v>
      </c>
      <c r="C20" s="92">
        <v>0</v>
      </c>
    </row>
    <row r="21" spans="1:3" x14ac:dyDescent="0.2">
      <c r="A21" s="93" t="s">
        <v>101</v>
      </c>
      <c r="B21" s="94" t="s">
        <v>102</v>
      </c>
      <c r="C21" s="92">
        <v>0</v>
      </c>
    </row>
    <row r="22" spans="1:3" ht="15" x14ac:dyDescent="0.25">
      <c r="A22" s="95" t="s">
        <v>103</v>
      </c>
      <c r="B22" s="94" t="s">
        <v>104</v>
      </c>
      <c r="C22" s="92">
        <v>0</v>
      </c>
    </row>
    <row r="23" spans="1:3" x14ac:dyDescent="0.2">
      <c r="A23" s="93" t="s">
        <v>105</v>
      </c>
      <c r="B23" s="94" t="s">
        <v>106</v>
      </c>
      <c r="C23" s="92">
        <v>0</v>
      </c>
    </row>
    <row r="24" spans="1:3" x14ac:dyDescent="0.2">
      <c r="A24" s="93" t="s">
        <v>107</v>
      </c>
      <c r="B24" s="94" t="s">
        <v>108</v>
      </c>
      <c r="C24" s="92">
        <v>2500000</v>
      </c>
    </row>
    <row r="25" spans="1:3" x14ac:dyDescent="0.2">
      <c r="A25" s="93" t="s">
        <v>109</v>
      </c>
      <c r="B25" s="94" t="s">
        <v>110</v>
      </c>
      <c r="C25" s="92">
        <v>0</v>
      </c>
    </row>
    <row r="26" spans="1:3" x14ac:dyDescent="0.2">
      <c r="A26" s="93" t="s">
        <v>111</v>
      </c>
      <c r="B26" s="94" t="s">
        <v>112</v>
      </c>
      <c r="C26" s="92">
        <v>0</v>
      </c>
    </row>
    <row r="27" spans="1:3" x14ac:dyDescent="0.2">
      <c r="A27" s="93" t="s">
        <v>113</v>
      </c>
      <c r="B27" s="94" t="s">
        <v>114</v>
      </c>
      <c r="C27" s="92">
        <v>0</v>
      </c>
    </row>
    <row r="28" spans="1:3" x14ac:dyDescent="0.2">
      <c r="A28" s="93" t="s">
        <v>115</v>
      </c>
      <c r="B28" s="91" t="s">
        <v>116</v>
      </c>
      <c r="C28" s="92">
        <v>0</v>
      </c>
    </row>
    <row r="29" spans="1:3" x14ac:dyDescent="0.2">
      <c r="A29" s="96"/>
      <c r="B29" s="97"/>
      <c r="C29" s="98"/>
    </row>
    <row r="30" spans="1:3" x14ac:dyDescent="0.2">
      <c r="A30" s="99" t="s">
        <v>117</v>
      </c>
      <c r="B30" s="100"/>
      <c r="C30" s="101">
        <f>SUM(C31:C37)</f>
        <v>545832.84</v>
      </c>
    </row>
    <row r="31" spans="1:3" x14ac:dyDescent="0.2">
      <c r="A31" s="93" t="s">
        <v>118</v>
      </c>
      <c r="B31" s="94" t="s">
        <v>31</v>
      </c>
      <c r="C31" s="92">
        <v>545832.84</v>
      </c>
    </row>
    <row r="32" spans="1:3" x14ac:dyDescent="0.2">
      <c r="A32" s="93" t="s">
        <v>119</v>
      </c>
      <c r="B32" s="94" t="s">
        <v>7</v>
      </c>
      <c r="C32" s="92">
        <v>0</v>
      </c>
    </row>
    <row r="33" spans="1:3" x14ac:dyDescent="0.2">
      <c r="A33" s="93" t="s">
        <v>120</v>
      </c>
      <c r="B33" s="94" t="s">
        <v>32</v>
      </c>
      <c r="C33" s="92">
        <v>0</v>
      </c>
    </row>
    <row r="34" spans="1:3" x14ac:dyDescent="0.2">
      <c r="A34" s="93" t="s">
        <v>121</v>
      </c>
      <c r="B34" s="94" t="s">
        <v>122</v>
      </c>
      <c r="C34" s="92">
        <v>0</v>
      </c>
    </row>
    <row r="35" spans="1:3" x14ac:dyDescent="0.2">
      <c r="A35" s="93" t="s">
        <v>123</v>
      </c>
      <c r="B35" s="94" t="s">
        <v>124</v>
      </c>
      <c r="C35" s="92">
        <v>0</v>
      </c>
    </row>
    <row r="36" spans="1:3" x14ac:dyDescent="0.2">
      <c r="A36" s="93" t="s">
        <v>125</v>
      </c>
      <c r="B36" s="94" t="s">
        <v>34</v>
      </c>
      <c r="C36" s="92">
        <v>0</v>
      </c>
    </row>
    <row r="37" spans="1:3" x14ac:dyDescent="0.2">
      <c r="A37" s="93" t="s">
        <v>126</v>
      </c>
      <c r="B37" s="91" t="s">
        <v>127</v>
      </c>
      <c r="C37" s="102">
        <v>0</v>
      </c>
    </row>
    <row r="38" spans="1:3" x14ac:dyDescent="0.2">
      <c r="A38" s="87"/>
      <c r="B38" s="103"/>
      <c r="C38" s="104"/>
    </row>
    <row r="39" spans="1:3" x14ac:dyDescent="0.2">
      <c r="A39" s="105" t="s">
        <v>128</v>
      </c>
      <c r="B39" s="52"/>
      <c r="C39" s="53">
        <f>C5-C7+C30</f>
        <v>78572760.540000007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EA</vt:lpstr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2018-03-04T05:17:13Z</cp:lastPrinted>
  <dcterms:created xsi:type="dcterms:W3CDTF">2012-12-11T20:29:16Z</dcterms:created>
  <dcterms:modified xsi:type="dcterms:W3CDTF">2020-02-20T21:01:53Z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