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D61" i="3" s="1"/>
  <c r="C22" i="3"/>
  <c r="C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<sst xmlns="http://schemas.openxmlformats.org/spreadsheetml/2006/main" count="73" uniqueCount="57">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</sst>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horizontal="right"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61" zoomScaleNormal="100" workbookViewId="0">
      <selection activeCell="B78" sqref="B78"/>
    </sheetView>
  </sheetViews>
  <sheetFormatPr baseColWidth="10" defaultColWidth="12" defaultRowHeight="11.25" x14ac:dyDescent="0.2"/>
  <cols>
    <col min="1" max="1" width="1.83203125" style="7" customWidth="1"/>
    <col min="2" max="2" width="71.3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5" t="s">
        <v>56</v>
      </c>
      <c r="B1" s="36"/>
      <c r="C1" s="36"/>
      <c r="D1" s="37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1966836.3299999998</v>
      </c>
      <c r="D4" s="28">
        <f>SUM(D5:D11)</f>
        <v>4240202.32</v>
      </c>
      <c r="E4" s="31" t="s">
        <v>55</v>
      </c>
    </row>
    <row r="5" spans="1:5" x14ac:dyDescent="0.2">
      <c r="A5" s="19"/>
      <c r="B5" s="20" t="s">
        <v>1</v>
      </c>
      <c r="C5" s="29">
        <v>774040.37</v>
      </c>
      <c r="D5" s="30">
        <v>752986.49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983606.45</v>
      </c>
      <c r="D8" s="30">
        <v>2078474.33</v>
      </c>
      <c r="E8" s="31">
        <v>4140</v>
      </c>
    </row>
    <row r="9" spans="1:5" x14ac:dyDescent="0.2">
      <c r="A9" s="19"/>
      <c r="B9" s="20" t="s">
        <v>47</v>
      </c>
      <c r="C9" s="29">
        <v>86606.73</v>
      </c>
      <c r="D9" s="30">
        <v>218275.29</v>
      </c>
      <c r="E9" s="31">
        <v>4150</v>
      </c>
    </row>
    <row r="10" spans="1:5" x14ac:dyDescent="0.2">
      <c r="A10" s="19"/>
      <c r="B10" s="20" t="s">
        <v>48</v>
      </c>
      <c r="C10" s="29">
        <v>122582.78</v>
      </c>
      <c r="D10" s="30">
        <v>1190466.21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48281125.170000002</v>
      </c>
      <c r="D12" s="28">
        <f>SUM(D13:D14)</f>
        <v>105841088.59</v>
      </c>
      <c r="E12" s="31" t="s">
        <v>55</v>
      </c>
    </row>
    <row r="13" spans="1:5" ht="22.5" x14ac:dyDescent="0.2">
      <c r="A13" s="19"/>
      <c r="B13" s="26" t="s">
        <v>51</v>
      </c>
      <c r="C13" s="29">
        <v>48281125.170000002</v>
      </c>
      <c r="D13" s="30">
        <v>105841088.59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50247961.5</v>
      </c>
      <c r="D22" s="3">
        <f>SUM(D4+D12+D15)</f>
        <v>110081290.91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19385151.34</v>
      </c>
      <c r="D25" s="28">
        <f>SUM(D26:D28)</f>
        <v>53248643.030000001</v>
      </c>
      <c r="E25" s="31" t="s">
        <v>55</v>
      </c>
    </row>
    <row r="26" spans="1:5" x14ac:dyDescent="0.2">
      <c r="A26" s="19"/>
      <c r="B26" s="20" t="s">
        <v>37</v>
      </c>
      <c r="C26" s="29">
        <v>13724029.619999999</v>
      </c>
      <c r="D26" s="30">
        <v>31643005.41</v>
      </c>
      <c r="E26" s="31">
        <v>5110</v>
      </c>
    </row>
    <row r="27" spans="1:5" x14ac:dyDescent="0.2">
      <c r="A27" s="19"/>
      <c r="B27" s="20" t="s">
        <v>16</v>
      </c>
      <c r="C27" s="29">
        <v>2253986.88</v>
      </c>
      <c r="D27" s="30">
        <v>7438138.7999999998</v>
      </c>
      <c r="E27" s="31">
        <v>5120</v>
      </c>
    </row>
    <row r="28" spans="1:5" x14ac:dyDescent="0.2">
      <c r="A28" s="19"/>
      <c r="B28" s="20" t="s">
        <v>17</v>
      </c>
      <c r="C28" s="29">
        <v>3407134.84</v>
      </c>
      <c r="D28" s="30">
        <v>14167498.82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14935030.970000001</v>
      </c>
      <c r="D29" s="28">
        <f>SUM(D30:D38)</f>
        <v>20644680.460000001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2640000</v>
      </c>
      <c r="D31" s="30">
        <v>5085860.5199999996</v>
      </c>
      <c r="E31" s="31">
        <v>5220</v>
      </c>
    </row>
    <row r="32" spans="1:5" x14ac:dyDescent="0.2">
      <c r="A32" s="19"/>
      <c r="B32" s="20" t="s">
        <v>20</v>
      </c>
      <c r="C32" s="29">
        <v>1863737.32</v>
      </c>
      <c r="D32" s="30">
        <v>4944338.38</v>
      </c>
      <c r="E32" s="31">
        <v>5230</v>
      </c>
    </row>
    <row r="33" spans="1:5" x14ac:dyDescent="0.2">
      <c r="A33" s="19"/>
      <c r="B33" s="20" t="s">
        <v>21</v>
      </c>
      <c r="C33" s="29">
        <v>10431293.65</v>
      </c>
      <c r="D33" s="30">
        <v>10614481.560000001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4071729.21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4071729.21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66375</v>
      </c>
      <c r="D43" s="28">
        <f>SUM(D44:D48)</f>
        <v>61875</v>
      </c>
      <c r="E43" s="31" t="s">
        <v>55</v>
      </c>
    </row>
    <row r="44" spans="1:5" x14ac:dyDescent="0.2">
      <c r="A44" s="19"/>
      <c r="B44" s="20" t="s">
        <v>26</v>
      </c>
      <c r="C44" s="29">
        <v>66375</v>
      </c>
      <c r="D44" s="30">
        <v>61875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5" x14ac:dyDescent="0.2">
      <c r="A49" s="5" t="s">
        <v>44</v>
      </c>
      <c r="B49" s="2"/>
      <c r="C49" s="27">
        <f>SUM(C50:C55)</f>
        <v>5600</v>
      </c>
      <c r="D49" s="28">
        <f>SUM(D50:D55)</f>
        <v>545832.84</v>
      </c>
      <c r="E49" s="31" t="s">
        <v>55</v>
      </c>
    </row>
    <row r="50" spans="1:5" x14ac:dyDescent="0.2">
      <c r="A50" s="19"/>
      <c r="B50" s="20" t="s">
        <v>31</v>
      </c>
      <c r="C50" s="29">
        <v>5600</v>
      </c>
      <c r="D50" s="30">
        <v>545832.84</v>
      </c>
      <c r="E50" s="31">
        <v>5510</v>
      </c>
    </row>
    <row r="51" spans="1:5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5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5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5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5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5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5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5" x14ac:dyDescent="0.2">
      <c r="A58" s="19"/>
      <c r="B58" s="16"/>
      <c r="C58" s="17"/>
      <c r="D58" s="18"/>
      <c r="E58" s="31" t="s">
        <v>55</v>
      </c>
    </row>
    <row r="59" spans="1:5" x14ac:dyDescent="0.2">
      <c r="A59" s="4" t="s">
        <v>45</v>
      </c>
      <c r="B59" s="12"/>
      <c r="C59" s="27">
        <f>SUM(C56+C49+C43+C39+C29+C25)</f>
        <v>34392157.310000002</v>
      </c>
      <c r="D59" s="3">
        <f>SUM(D56+D49+D43+D39+D29+D25)</f>
        <v>78572760.540000007</v>
      </c>
      <c r="E59" s="31" t="s">
        <v>55</v>
      </c>
    </row>
    <row r="60" spans="1:5" x14ac:dyDescent="0.2">
      <c r="A60" s="19"/>
      <c r="B60" s="12"/>
      <c r="C60" s="27"/>
      <c r="D60" s="3"/>
      <c r="E60" s="31" t="s">
        <v>55</v>
      </c>
    </row>
    <row r="61" spans="1:5" s="2" customFormat="1" x14ac:dyDescent="0.2">
      <c r="A61" s="4" t="s">
        <v>39</v>
      </c>
      <c r="B61" s="12"/>
      <c r="C61" s="27">
        <f>C22-C59</f>
        <v>15855804.189999998</v>
      </c>
      <c r="D61" s="28">
        <f>D22-D59</f>
        <v>31508530.36999999</v>
      </c>
      <c r="E61" s="32" t="s">
        <v>55</v>
      </c>
    </row>
    <row r="62" spans="1:5" s="2" customFormat="1" x14ac:dyDescent="0.2">
      <c r="A62" s="22"/>
      <c r="B62" s="23"/>
      <c r="C62" s="24"/>
      <c r="D62" s="25"/>
    </row>
    <row r="63" spans="1:5" s="2" customFormat="1" x14ac:dyDescent="0.2">
      <c r="A63" s="33"/>
      <c r="B63" s="16"/>
      <c r="C63" s="34"/>
      <c r="D63" s="34"/>
    </row>
    <row r="64" spans="1:5" s="2" customFormat="1" x14ac:dyDescent="0.2">
      <c r="A64" s="33"/>
      <c r="B64" s="16"/>
      <c r="C64" s="34"/>
      <c r="D64" s="34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2020-07-28T15:53:41Z</cp:lastPrinted>
  <dcterms:created xsi:type="dcterms:W3CDTF">2012-12-11T20:29:16Z</dcterms:created>
  <dcterms:modified xsi:type="dcterms:W3CDTF">2020-07-28T16:34:25Z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