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2" l="1"/>
  <c r="C59" i="2"/>
  <c r="B59" i="2"/>
  <c r="C54" i="2"/>
  <c r="B54" i="2"/>
  <c r="C48" i="2"/>
  <c r="B48" i="2"/>
  <c r="B45" i="2"/>
  <c r="C41" i="2"/>
  <c r="C45" i="2" s="1"/>
  <c r="B41" i="2"/>
  <c r="C36" i="2"/>
  <c r="B36" i="2"/>
  <c r="B33" i="2"/>
  <c r="C16" i="2"/>
  <c r="B16" i="2"/>
  <c r="C4" i="2"/>
  <c r="C33" i="2" s="1"/>
  <c r="C61" i="2" s="1"/>
  <c r="B4" i="2"/>
  <c r="C65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<sst xmlns="http://schemas.openxmlformats.org/spreadsheetml/2006/main" count="58" uniqueCount="50">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</sst>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0" xfId="8" applyNumberFormat="1" applyFont="1" applyProtection="1">
      <protection locked="0"/>
    </xf>
    <xf numFmtId="43" fontId="3" fillId="0" borderId="4" xfId="16" applyNumberFormat="1" applyFont="1" applyFill="1" applyBorder="1" applyAlignment="1" applyProtection="1">
      <alignment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topLeftCell="A46" zoomScaleNormal="100" workbookViewId="0">
      <selection activeCell="E73" sqref="E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2658123</v>
      </c>
      <c r="C4" s="7">
        <f>SUM(C5:C14)</f>
        <v>5924571.71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48123</v>
      </c>
      <c r="C11" s="21">
        <v>94565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2610000</v>
      </c>
      <c r="C13" s="21">
        <v>5830006.71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2027365.7</v>
      </c>
      <c r="C16" s="7">
        <f>SUM(C17:C32)</f>
        <v>5333698.6500000004</v>
      </c>
    </row>
    <row r="17" spans="1:3" ht="11.25" customHeight="1" x14ac:dyDescent="0.2">
      <c r="A17" s="8" t="s">
        <v>14</v>
      </c>
      <c r="B17" s="9">
        <v>1530298.54</v>
      </c>
      <c r="C17" s="9">
        <v>3714066.81</v>
      </c>
    </row>
    <row r="18" spans="1:3" ht="11.25" customHeight="1" x14ac:dyDescent="0.2">
      <c r="A18" s="8" t="s">
        <v>15</v>
      </c>
      <c r="B18" s="9">
        <v>253895.25</v>
      </c>
      <c r="C18" s="9">
        <v>755031.05</v>
      </c>
    </row>
    <row r="19" spans="1:3" ht="11.25" customHeight="1" x14ac:dyDescent="0.2">
      <c r="A19" s="8" t="s">
        <v>16</v>
      </c>
      <c r="B19" s="9">
        <v>222041.45</v>
      </c>
      <c r="C19" s="9">
        <v>700219.57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21130.46</v>
      </c>
      <c r="C23" s="9">
        <v>164381.22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630757.30000000005</v>
      </c>
      <c r="C33" s="7">
        <f>C4-C16</f>
        <v>590873.05999999959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55126</v>
      </c>
      <c r="C41" s="7">
        <f>SUM(C42:C44)</f>
        <v>50300.01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55126</v>
      </c>
      <c r="C43" s="9">
        <v>50300.01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-55126</v>
      </c>
      <c r="C45" s="7">
        <f>C36-C41</f>
        <v>-50300.01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66101.100000000006</v>
      </c>
      <c r="C54" s="7">
        <f>SUM(C55+C58)</f>
        <v>87485.14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66101.100000000006</v>
      </c>
      <c r="C58" s="9">
        <v>87485.14</v>
      </c>
    </row>
    <row r="59" spans="1:3" ht="11.25" customHeight="1" x14ac:dyDescent="0.2">
      <c r="A59" s="4" t="s">
        <v>44</v>
      </c>
      <c r="B59" s="7">
        <f>B48-B54</f>
        <v>-66101.100000000006</v>
      </c>
      <c r="C59" s="7">
        <f>C48-C54</f>
        <v>-87485.14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509530.20000000007</v>
      </c>
      <c r="C61" s="7">
        <f>C59+C45+C33</f>
        <v>453087.90999999957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1170829.6200000001</v>
      </c>
      <c r="C63" s="7">
        <v>717741.71</v>
      </c>
    </row>
    <row r="64" spans="1:3" ht="11.25" customHeight="1" x14ac:dyDescent="0.2">
      <c r="A64" s="11"/>
      <c r="B64" s="5"/>
      <c r="C64" s="5"/>
    </row>
    <row r="65" spans="1:4" ht="11.25" customHeight="1" x14ac:dyDescent="0.2">
      <c r="A65" s="4" t="s">
        <v>47</v>
      </c>
      <c r="B65" s="7">
        <v>1680359.82</v>
      </c>
      <c r="C65" s="7">
        <f>C61+C63</f>
        <v>1170829.6199999996</v>
      </c>
      <c r="D65" s="20"/>
    </row>
    <row r="66" spans="1:4" ht="11.25" customHeight="1" x14ac:dyDescent="0.2">
      <c r="A66" s="12"/>
      <c r="B66" s="13"/>
      <c r="C66" s="14"/>
    </row>
    <row r="68" spans="1:4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2012-12-11T20:31:36Z</dcterms:created>
  <dcterms:modified xsi:type="dcterms:W3CDTF">2024-08-06T21:55:28Z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