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INFORMES TRIMESTRALES 2019 enviados y impresos\2DO TRIMESTRE 2019\2DO TRIMESTRE 2019 DIGITALES\"/>
    </mc:Choice>
  </mc:AlternateContent>
  <bookViews>
    <workbookView xWindow="0" yWindow="0" windowWidth="28800" windowHeight="1213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0" i="60"/>
  <c r="C59" i="60" s="1"/>
  <c r="C58" i="60" s="1"/>
  <c r="C46" i="60"/>
  <c r="C37" i="60"/>
  <c r="C34" i="60"/>
  <c r="C28" i="60"/>
  <c r="C25" i="60"/>
  <c r="C19" i="60"/>
  <c r="D46" i="62" l="1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C99" i="60" l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<sst xmlns="http://schemas.openxmlformats.org/spreadsheetml/2006/main" count="917" uniqueCount="653">
  <si>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</si>
  <si>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</si>
  <si>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</si>
  <si>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</si>
  <si>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</si>
  <si>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</si>
  <si>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</si>
  <si>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</si>
  <si>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</si>
  <si>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</si>
  <si>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</si>
  <si>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</si>
  <si>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</si>
  <si>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</si>
  <si>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</si>
  <si>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</si>
  <si>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</si>
  <si>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</si>
  <si>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</si>
  <si>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</si>
  <si>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</si>
  <si>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</si>
  <si>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</si>
  <si>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</si>
  <si>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</si>
  <si>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</si>
  <si>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</si>
  <si>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</si>
  <si>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</si>
  <si>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</si>
  <si>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</si>
  <si>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</si>
  <si>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</si>
  <si>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</si>
  <si>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</si>
  <si>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</si>
  <si>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</si>
  <si>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</si>
  <si>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</si>
  <si>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</si>
  <si>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</si>
  <si>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</si>
  <si>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</si>
  <si>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</si>
  <si>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</si>
  <si>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</si>
  <si>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</si>
  <si>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</si>
  <si>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</si>
  <si>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</si>
  <si>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</si>
  <si>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</si>
  <si>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</si>
  <si>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</si>
  <si>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</si>
  <si>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</si>
  <si>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</si>
  <si>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</si>
  <si>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</si>
  <si>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</si>
  <si>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</si>
  <si>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</si>
  <si>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</si>
  <si>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</si>
  <si>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</si>
  <si>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</si>
  <si>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</si>
  <si>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</si>
  <si>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</si>
  <si>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</si>
  <si>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</si>
  <si>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</si>
  <si>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</si>
  <si>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</si>
  <si>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</si>
  <si>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</si>
  <si>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</si>
  <si>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</si>
  <si>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</si>
  <si>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</si>
  <si>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</si>
  <si>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</si>
  <si>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</si>
  <si>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</si>
  <si>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</si>
  <si>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</si>
  <si>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</si>
  <si>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</si>
  <si>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</si>
  <si>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</si>
  <si>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</si>
  <si>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</si>
  <si>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</si>
  <si>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</si>
  <si>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</si>
  <si>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</si>
  <si>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</si>
  <si>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</si>
  <si>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</si>
  <si>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</si>
  <si>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</si>
  <si>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</si>
  <si>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</si>
  <si>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</si>
  <si>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</si>
  <si>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</si>
  <si>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</si>
  <si>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</si>
  <si>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</si>
  <si>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</si>
  <si>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</si>
  <si>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</si>
  <si>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</si>
  <si>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</si>
  <si>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</si>
  <si>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</si>
  <si>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</si>
  <si>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</si>
  <si>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</si>
  <si>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</si>
  <si>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</si>
  <si>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</si>
  <si>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</si>
  <si>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</si>
  <si>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</si>
  <si>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</si>
  <si>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</si>
  <si>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</si>
  <si>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</si>
  <si>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</si>
  <si>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</si>
  <si>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</si>
  <si>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</si>
  <si>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</si>
  <si>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</si>
  <si>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</si>
  <si>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</si>
  <si>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</si>
  <si>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</si>
  <si>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</si>
  <si>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</si>
  <si>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</si>
  <si>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</si>
  <si>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</si>
  <si>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</si>
  <si>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</si>
  <si>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</si>
  <si>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</si>
  <si>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</si>
  <si>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</si>
  <si>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</si>
  <si>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</si>
  <si>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</si>
  <si>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</si>
  <si>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</si>
  <si>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</si>
  <si>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</si>
  <si>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</si>
  <si>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</si>
  <si>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</si>
  <si>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</si>
  <si>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</si>
  <si>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</si>
  <si>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</si>
  <si>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</si>
  <si>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</si>
  <si>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</si>
  <si>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</si>
  <si>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</si>
  <si>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</si>
  <si>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</si>
  <si>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</si>
  <si>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</si>
  <si>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</si>
  <si>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</si>
  <si>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</si>
  <si>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</si>
  <si>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</si>
  <si>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</si>
  <si>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</si>
  <si>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</si>
  <si>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</si>
  <si>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</si>
  <si>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</si>
  <si>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</si>
  <si>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</si>
  <si>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</si>
  <si>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</si>
  <si>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</si>
  <si>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</si>
  <si>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</si>
  <si>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</si>
  <si>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</si>
  <si>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</si>
  <si>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</si>
  <si>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</si>
  <si>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</si>
  <si>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</si>
  <si>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</si>
  <si>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</si>
  <si>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</si>
  <si>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</si>
  <si>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</si>
  <si>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</si>
  <si>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</si>
  <si>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</si>
  <si>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</si>
  <si>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</si>
  <si>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</si>
  <si>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</si>
  <si>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</si>
  <si>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</si>
  <si>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</si>
  <si>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</si>
  <si>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</si>
  <si>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</si>
  <si>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</si>
  <si>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</si>
  <si>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</si>
  <si>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</si>
  <si>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</si>
  <si>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</si>
  <si>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</si>
  <si>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</si>
  <si>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</si>
  <si>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</si>
  <si>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</si>
  <si>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</si>
  <si>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</si>
  <si>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</si>
  <si>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</si>
  <si>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</si>
  <si>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</si>
  <si>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</si>
  <si>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</si>
  <si>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</si>
  <si>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</si>
  <si>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</si>
  <si>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</si>
  <si>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</si>
  <si>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</si>
  <si>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</si>
  <si>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</si>
  <si>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</si>
  <si>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</si>
  <si>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</si>
  <si>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</si>
  <si>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</si>
  <si>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</si>
  <si>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</si>
  <si>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</si>
  <si>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</si>
  <si>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</si>
  <si>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</si>
  <si>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</si>
  <si>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</si>
  <si>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</si>
  <si>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</si>
  <si>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</si>
  <si>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</si>
  <si>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</si>
  <si>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</si>
  <si>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</si>
  <si>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</si>
  <si>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</si>
  <si>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</si>
  <si>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</si>
  <si>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</si>
  <si>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</si>
  <si>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</si>
  <si>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</si>
  <si>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</si>
  <si>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</si>
  <si>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</si>
  <si>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</si>
  <si>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</si>
  <si>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</si>
  <si>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</si>
  <si>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</si>
  <si>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</si>
  <si>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</si>
  <si>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</si>
  <si>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</si>
  <si>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</si>
  <si>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</si>
  <si>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</si>
  <si>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</si>
  <si>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</si>
  <si>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</si>
  <si>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</si>
  <si>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</si>
  <si>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</si>
  <si>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</si>
  <si>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</si>
  <si>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</si>
  <si>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</si>
  <si>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</si>
  <si>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</si>
  <si>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</si>
  <si>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</si>
  <si>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</si>
  <si>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</si>
  <si>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</si>
  <si>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</si>
  <si>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</si>
  <si>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</si>
  <si>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</si>
  <si>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</si>
  <si>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</si>
  <si>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</si>
  <si>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</si>
  <si>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</si>
  <si>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</si>
  <si>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</si>
  <si>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</si>
  <si>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</si>
  <si>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</si>
  <si>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</si>
  <si>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</si>
  <si>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</si>
  <si>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</si>
  <si>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</si>
  <si>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</si>
  <si>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</si>
  <si>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</si>
  <si>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</si>
  <si>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</si>
  <si>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</si>
  <si>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</si>
  <si>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</si>
  <si>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</si>
  <si>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</si>
  <si>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</si>
  <si>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</si>
  <si>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</si>
  <si>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</si>
  <si>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</si>
  <si>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</si>
  <si>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</si>
  <si>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</si>
  <si>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</si>
  <si>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</si>
  <si>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</si>
  <si>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</si>
  <si>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</si>
  <si>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</si>
  <si>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</si>
  <si>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</si>
  <si>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</si>
  <si>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</si>
  <si>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</si>
  <si>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</si>
  <si>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</si>
  <si>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</si>
  <si>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</si>
  <si>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</si>
  <si>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</si>
  <si>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</si>
  <si>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</si>
  <si>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</si>
  <si>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</si>
  <si>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</si>
  <si>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</si>
  <si>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</si>
  <si>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</si>
  <si>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</si>
  <si>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</si>
  <si>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</si>
  <si>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</si>
  <si>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</si>
  <si>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</si>
  <si>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</si>
  <si>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</si>
  <si>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</si>
  <si>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</si>
  <si>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</si>
  <si>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</si>
  <si>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</si>
  <si>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</si>
  <si>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</si>
  <si>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</si>
  <si>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</si>
  <si>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</si>
  <si>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</si>
  <si>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</si>
  <si>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</si>
  <si>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</si>
  <si>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</si>
  <si>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</si>
  <si>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</si>
  <si>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</si>
  <si>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</si>
  <si>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</si>
  <si>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</si>
  <si>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</si>
  <si>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</si>
  <si>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</si>
  <si>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</si>
  <si>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</si>
  <si>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</si>
  <si>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</si>
  <si>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</si>
  <si>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</si>
  <si>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</si>
  <si>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</si>
  <si>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</si>
  <si>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</si>
  <si>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</si>
  <si>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</si>
  <si>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</si>
  <si>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</si>
  <si>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</si>
  <si>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</si>
  <si>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</si>
  <si>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</si>
  <si>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</si>
  <si>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</si>
  <si>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</si>
  <si>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</si>
  <si>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</si>
  <si>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</si>
  <si>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</si>
  <si>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</si>
  <si>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</si>
  <si>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</si>
  <si>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</si>
  <si>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</si>
  <si>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</si>
  <si>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</si>
  <si>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</si>
  <si>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</si>
  <si>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</si>
  <si>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</si>
  <si>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</si>
  <si>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</si>
  <si>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</si>
  <si>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</si>
  <si>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</si>
  <si>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</si>
  <si>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</si>
  <si>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</si>
  <si>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</si>
  <si>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</si>
  <si>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</si>
  <si>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</si>
  <si>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</si>
  <si>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</si>
  <si>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</si>
  <si>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</si>
  <si>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</si>
  <si>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</si>
  <si>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</si>
  <si>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</si>
  <si>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</si>
  <si>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</si>
  <si>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</si>
  <si>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</si>
  <si>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</si>
  <si>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</si>
  <si>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</si>
  <si>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</si>
  <si>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</si>
  <si>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</si>
  <si>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</si>
  <si>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</si>
  <si>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</si>
  <si>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</si>
  <si>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</si>
  <si>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</si>
  <si>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</si>
  <si>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</si>
  <si>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</si>
  <si>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</si>
  <si>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</si>
  <si>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</si>
  <si>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</si>
  <si>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</si>
  <si>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</si>
  <si>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</si>
  <si>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</si>
  <si>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</si>
  <si>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</si>
  <si>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</si>
  <si>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</si>
  <si>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</si>
  <si>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</si>
  <si>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</si>
  <si>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</si>
  <si>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</si>
  <si>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</si>
  <si>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</si>
  <si>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</si>
  <si>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</si>
  <si>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</si>
  <si>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</si>
  <si>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</si>
  <si>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</si>
  <si>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</si>
  <si>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</si>
  <si>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</si>
  <si>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</si>
  <si>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</si>
  <si>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</si>
  <si>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</si>
  <si>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</si>
  <si>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</si>
  <si>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</si>
  <si>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</si>
  <si>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</si>
  <si>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</si>
  <si>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</si>
  <si>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</si>
  <si>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</si>
  <si>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</si>
  <si>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</si>
  <si>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</si>
  <si>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</si>
  <si>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</si>
  <si>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</si>
  <si>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</si>
  <si>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</si>
  <si>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</si>
  <si>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</si>
  <si>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</si>
  <si>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</si>
  <si>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</si>
  <si>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</si>
  <si>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</si>
  <si>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</si>
  <si>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</si>
  <si>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</si>
  <si>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</si>
  <si>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</si>
  <si>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</si>
  <si>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</si>
  <si>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</si>
  <si>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</si>
  <si>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</si>
  <si>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</si>
  <si>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</si>
  <si>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</si>
  <si>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</si>
  <si>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</si>
  <si>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</si>
  <si>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</si>
  <si>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</si>
  <si>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</si>
  <si>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</si>
  <si>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</si>
  <si>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</si>
  <si>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</si>
  <si>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</si>
  <si>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</si>
  <si>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</si>
  <si>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</si>
  <si>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</si>
  <si>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</si>
  <si>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</si>
  <si>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</si>
  <si>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</si>
  <si>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</si>
  <si>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</si>
  <si>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</si>
  <si>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</si>
  <si>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</si>
  <si>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</si>
  <si>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</si>
  <si>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</si>
  <si>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</si>
  <si>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</si>
  <si>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</si>
  <si>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</si>
  <si>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</si>
  <si>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</si>
  <si>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</si>
  <si>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</si>
  <si>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</si>
  <si>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</si>
  <si>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</si>
  <si>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</si>
  <si>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</si>
  <si>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</si>
  <si>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</si>
  <si>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</si>
  <si>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</si>
  <si>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</si>
  <si>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</si>
  <si>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</si>
  <si>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</si>
  <si>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</si>
  <si>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</si>
  <si>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</si>
  <si>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</si>
  <si>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</si>
  <si>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</si>
  <si>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</si>
  <si>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</si>
  <si>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</si>
  <si>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</si>
  <si>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</si>
  <si>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</si>
  <si>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</si>
  <si>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</si>
  <si>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</si>
  <si>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</si>
  <si>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</si>
  <si>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</si>
  <si>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</si>
  <si>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</si>
  <si>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</si>
  <si>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</si>
  <si>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</si>
  <si>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</si>
  <si>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</si>
  <si>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</si>
  <si>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</si>
  <si>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</si>
  <si>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</si>
  <si>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</si>
  <si>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</si>
  <si>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</si>
  <si>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</si>
  <si>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</si>
  <si>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</si>
  <si>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</si>
  <si>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</si>
  <si>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</si>
  <si>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</si>
  <si>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</si>
  <si>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</si>
  <si>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</si>
  <si>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</si>
  <si>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</si>
  <si>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</si>
  <si>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</si>
  <si>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</si>
  <si>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</si>
  <si>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</si>
  <si>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</si>
  <si>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</si>
  <si>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</si>
  <si>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</si>
  <si>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</si>
  <si>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</si>
  <si>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</si>
  <si>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</si>
  <si>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</si>
  <si>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</si>
  <si>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</si>
  <si>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</si>
  <si>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</si>
  <si>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MUNICIPIO DE TIERRA BLANCA, GUANAJUATO</t>
  </si>
  <si>
    <t>Correspondiente 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</si>
</sst>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" fontId="8" fillId="0" borderId="0" xfId="10" applyNumberFormat="1" applyFont="1" applyFill="1"/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8" fillId="0" borderId="0" xfId="10" applyNumberFormat="1" applyFont="1"/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23" activePane="bottomLeft" state="frozen"/>
      <selection activeCell="A14" sqref="A14:B14"/>
      <selection pane="bottomLeft" activeCell="B6" sqref="B6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651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652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D25" sqref="D2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4" s="92" customFormat="1" ht="18" customHeight="1" x14ac:dyDescent="0.25">
      <c r="A1" s="171" t="s">
        <v>651</v>
      </c>
      <c r="B1" s="172"/>
      <c r="C1" s="173"/>
    </row>
    <row r="2" spans="1:4" s="92" customFormat="1" ht="18" customHeight="1" x14ac:dyDescent="0.25">
      <c r="A2" s="174" t="s">
        <v>554</v>
      </c>
      <c r="B2" s="175"/>
      <c r="C2" s="176"/>
    </row>
    <row r="3" spans="1:4" s="92" customFormat="1" ht="18" customHeight="1" x14ac:dyDescent="0.25">
      <c r="A3" s="174" t="s">
        <v>652</v>
      </c>
      <c r="B3" s="175"/>
      <c r="C3" s="176"/>
    </row>
    <row r="4" spans="1:4" s="95" customFormat="1" ht="18" customHeight="1" x14ac:dyDescent="0.2">
      <c r="A4" s="177" t="s">
        <v>550</v>
      </c>
      <c r="B4" s="178"/>
      <c r="C4" s="179"/>
    </row>
    <row r="5" spans="1:4" s="93" customFormat="1" x14ac:dyDescent="0.2">
      <c r="A5" s="113" t="s">
        <v>590</v>
      </c>
      <c r="B5" s="113"/>
      <c r="C5" s="114">
        <v>53444198.5</v>
      </c>
      <c r="D5" s="192"/>
    </row>
    <row r="6" spans="1:4" x14ac:dyDescent="0.2">
      <c r="A6" s="115"/>
      <c r="B6" s="116"/>
      <c r="C6" s="117"/>
    </row>
    <row r="7" spans="1:4" x14ac:dyDescent="0.2">
      <c r="A7" s="126" t="s">
        <v>591</v>
      </c>
      <c r="B7" s="126"/>
      <c r="C7" s="118">
        <f>SUM(C8:C13)</f>
        <v>0</v>
      </c>
    </row>
    <row r="8" spans="1:4" x14ac:dyDescent="0.2">
      <c r="A8" s="135" t="s">
        <v>592</v>
      </c>
      <c r="B8" s="134" t="s">
        <v>399</v>
      </c>
      <c r="C8" s="119">
        <v>0</v>
      </c>
    </row>
    <row r="9" spans="1:4" x14ac:dyDescent="0.2">
      <c r="A9" s="120" t="s">
        <v>593</v>
      </c>
      <c r="B9" s="121" t="s">
        <v>602</v>
      </c>
      <c r="C9" s="119">
        <v>0</v>
      </c>
    </row>
    <row r="10" spans="1:4" x14ac:dyDescent="0.2">
      <c r="A10" s="120" t="s">
        <v>594</v>
      </c>
      <c r="B10" s="121" t="s">
        <v>407</v>
      </c>
      <c r="C10" s="119">
        <v>0</v>
      </c>
    </row>
    <row r="11" spans="1:4" x14ac:dyDescent="0.2">
      <c r="A11" s="120" t="s">
        <v>595</v>
      </c>
      <c r="B11" s="121" t="s">
        <v>408</v>
      </c>
      <c r="C11" s="119">
        <v>0</v>
      </c>
    </row>
    <row r="12" spans="1:4" x14ac:dyDescent="0.2">
      <c r="A12" s="120" t="s">
        <v>596</v>
      </c>
      <c r="B12" s="121" t="s">
        <v>409</v>
      </c>
      <c r="C12" s="119">
        <v>0</v>
      </c>
    </row>
    <row r="13" spans="1:4" x14ac:dyDescent="0.2">
      <c r="A13" s="122" t="s">
        <v>597</v>
      </c>
      <c r="B13" s="123" t="s">
        <v>598</v>
      </c>
      <c r="C13" s="119">
        <v>0</v>
      </c>
    </row>
    <row r="14" spans="1:4" x14ac:dyDescent="0.2">
      <c r="A14" s="133"/>
      <c r="B14" s="124"/>
      <c r="C14" s="125"/>
    </row>
    <row r="15" spans="1:4" x14ac:dyDescent="0.2">
      <c r="A15" s="126" t="s">
        <v>126</v>
      </c>
      <c r="B15" s="116"/>
      <c r="C15" s="118">
        <f>SUM(C16:C18)</f>
        <v>1240142.97</v>
      </c>
    </row>
    <row r="16" spans="1:4" x14ac:dyDescent="0.2">
      <c r="A16" s="127">
        <v>3.1</v>
      </c>
      <c r="B16" s="121" t="s">
        <v>601</v>
      </c>
      <c r="C16" s="119">
        <v>0</v>
      </c>
    </row>
    <row r="17" spans="1:5" x14ac:dyDescent="0.2">
      <c r="A17" s="128">
        <v>3.2</v>
      </c>
      <c r="B17" s="121" t="s">
        <v>599</v>
      </c>
      <c r="C17" s="119">
        <v>1240142.97</v>
      </c>
    </row>
    <row r="18" spans="1:5" x14ac:dyDescent="0.2">
      <c r="A18" s="128">
        <v>3.3</v>
      </c>
      <c r="B18" s="123" t="s">
        <v>600</v>
      </c>
      <c r="C18" s="129">
        <v>0</v>
      </c>
    </row>
    <row r="19" spans="1:5" x14ac:dyDescent="0.2">
      <c r="A19" s="115"/>
      <c r="B19" s="130"/>
      <c r="C19" s="131"/>
    </row>
    <row r="20" spans="1:5" x14ac:dyDescent="0.2">
      <c r="A20" s="132" t="s">
        <v>125</v>
      </c>
      <c r="B20" s="132"/>
      <c r="C20" s="114">
        <f>C5+C7-C15</f>
        <v>52204055.530000001</v>
      </c>
      <c r="D20" s="193"/>
      <c r="E20" s="194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topLeftCell="A10" workbookViewId="0">
      <selection activeCell="G26" sqref="G26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4" s="96" customFormat="1" ht="18.95" customHeight="1" x14ac:dyDescent="0.25">
      <c r="A1" s="180" t="s">
        <v>651</v>
      </c>
      <c r="B1" s="181"/>
      <c r="C1" s="182"/>
    </row>
    <row r="2" spans="1:4" s="96" customFormat="1" ht="18.95" customHeight="1" x14ac:dyDescent="0.25">
      <c r="A2" s="183" t="s">
        <v>555</v>
      </c>
      <c r="B2" s="184"/>
      <c r="C2" s="185"/>
    </row>
    <row r="3" spans="1:4" s="96" customFormat="1" ht="18.95" customHeight="1" x14ac:dyDescent="0.25">
      <c r="A3" s="183" t="s">
        <v>652</v>
      </c>
      <c r="B3" s="184"/>
      <c r="C3" s="185"/>
    </row>
    <row r="4" spans="1:4" s="97" customFormat="1" x14ac:dyDescent="0.2">
      <c r="A4" s="177" t="s">
        <v>550</v>
      </c>
      <c r="B4" s="178"/>
      <c r="C4" s="179"/>
    </row>
    <row r="5" spans="1:4" x14ac:dyDescent="0.2">
      <c r="A5" s="144" t="s">
        <v>603</v>
      </c>
      <c r="B5" s="113"/>
      <c r="C5" s="137">
        <v>32972589.559999999</v>
      </c>
      <c r="D5" s="194"/>
    </row>
    <row r="6" spans="1:4" x14ac:dyDescent="0.2">
      <c r="A6" s="138"/>
      <c r="B6" s="116"/>
      <c r="C6" s="139"/>
    </row>
    <row r="7" spans="1:4" x14ac:dyDescent="0.2">
      <c r="A7" s="126" t="s">
        <v>604</v>
      </c>
      <c r="B7" s="140"/>
      <c r="C7" s="118">
        <f>SUM(C8:C28)</f>
        <v>1485498.9500000002</v>
      </c>
    </row>
    <row r="8" spans="1:4" x14ac:dyDescent="0.2">
      <c r="A8" s="145">
        <v>2.1</v>
      </c>
      <c r="B8" s="146" t="s">
        <v>427</v>
      </c>
      <c r="C8" s="147">
        <v>0</v>
      </c>
    </row>
    <row r="9" spans="1:4" x14ac:dyDescent="0.2">
      <c r="A9" s="145">
        <v>2.2000000000000002</v>
      </c>
      <c r="B9" s="146" t="s">
        <v>424</v>
      </c>
      <c r="C9" s="147">
        <v>0</v>
      </c>
    </row>
    <row r="10" spans="1:4" x14ac:dyDescent="0.2">
      <c r="A10" s="154">
        <v>2.2999999999999998</v>
      </c>
      <c r="B10" s="136" t="s">
        <v>293</v>
      </c>
      <c r="C10" s="147">
        <v>163708.57999999999</v>
      </c>
    </row>
    <row r="11" spans="1:4" x14ac:dyDescent="0.2">
      <c r="A11" s="154">
        <v>2.4</v>
      </c>
      <c r="B11" s="136" t="s">
        <v>294</v>
      </c>
      <c r="C11" s="147">
        <v>47450.01</v>
      </c>
    </row>
    <row r="12" spans="1:4" x14ac:dyDescent="0.2">
      <c r="A12" s="154">
        <v>2.5</v>
      </c>
      <c r="B12" s="136" t="s">
        <v>295</v>
      </c>
      <c r="C12" s="147">
        <v>0</v>
      </c>
    </row>
    <row r="13" spans="1:4" x14ac:dyDescent="0.2">
      <c r="A13" s="154">
        <v>2.6</v>
      </c>
      <c r="B13" s="136" t="s">
        <v>296</v>
      </c>
      <c r="C13" s="147">
        <v>0</v>
      </c>
    </row>
    <row r="14" spans="1:4" x14ac:dyDescent="0.2">
      <c r="A14" s="154">
        <v>2.7</v>
      </c>
      <c r="B14" s="136" t="s">
        <v>297</v>
      </c>
      <c r="C14" s="147">
        <v>0</v>
      </c>
    </row>
    <row r="15" spans="1:4" x14ac:dyDescent="0.2">
      <c r="A15" s="154">
        <v>2.8</v>
      </c>
      <c r="B15" s="136" t="s">
        <v>298</v>
      </c>
      <c r="C15" s="147">
        <v>0</v>
      </c>
    </row>
    <row r="16" spans="1:4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1274340.3600000001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11765.6</v>
      </c>
    </row>
    <row r="31" spans="1:3" x14ac:dyDescent="0.2">
      <c r="A31" s="154" t="s">
        <v>625</v>
      </c>
      <c r="B31" s="136" t="s">
        <v>496</v>
      </c>
      <c r="C31" s="147">
        <v>11765.6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4" x14ac:dyDescent="0.2">
      <c r="A33" s="154" t="s">
        <v>627</v>
      </c>
      <c r="B33" s="136" t="s">
        <v>506</v>
      </c>
      <c r="C33" s="147">
        <v>0</v>
      </c>
    </row>
    <row r="34" spans="1:4" x14ac:dyDescent="0.2">
      <c r="A34" s="154" t="s">
        <v>628</v>
      </c>
      <c r="B34" s="136" t="s">
        <v>629</v>
      </c>
      <c r="C34" s="147">
        <v>0</v>
      </c>
    </row>
    <row r="35" spans="1:4" x14ac:dyDescent="0.2">
      <c r="A35" s="154" t="s">
        <v>630</v>
      </c>
      <c r="B35" s="136" t="s">
        <v>631</v>
      </c>
      <c r="C35" s="147">
        <v>0</v>
      </c>
    </row>
    <row r="36" spans="1:4" x14ac:dyDescent="0.2">
      <c r="A36" s="154" t="s">
        <v>632</v>
      </c>
      <c r="B36" s="136" t="s">
        <v>514</v>
      </c>
      <c r="C36" s="147">
        <v>0</v>
      </c>
    </row>
    <row r="37" spans="1:4" x14ac:dyDescent="0.2">
      <c r="A37" s="154" t="s">
        <v>633</v>
      </c>
      <c r="B37" s="146" t="s">
        <v>634</v>
      </c>
      <c r="C37" s="153">
        <v>0</v>
      </c>
    </row>
    <row r="38" spans="1:4" x14ac:dyDescent="0.2">
      <c r="A38" s="138"/>
      <c r="B38" s="141"/>
      <c r="C38" s="142"/>
    </row>
    <row r="39" spans="1:4" x14ac:dyDescent="0.2">
      <c r="A39" s="143" t="s">
        <v>127</v>
      </c>
      <c r="B39" s="113"/>
      <c r="C39" s="114">
        <f>C5-C7+C30</f>
        <v>31498856.210000001</v>
      </c>
      <c r="D39" s="193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651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652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651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652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731034.91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480856.17</v>
      </c>
      <c r="D15" s="79">
        <v>994793.05</v>
      </c>
      <c r="E15" s="79">
        <v>528519.87</v>
      </c>
      <c r="F15" s="79">
        <v>2108719.12</v>
      </c>
      <c r="G15" s="79">
        <v>9656031.9800000004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26652.39</v>
      </c>
      <c r="D20" s="79">
        <v>26652.39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107800</v>
      </c>
      <c r="D22" s="79">
        <v>107800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653426.1</v>
      </c>
      <c r="D25" s="79">
        <v>653426.1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17550</v>
      </c>
    </row>
    <row r="40" spans="1:8" x14ac:dyDescent="0.2">
      <c r="A40" s="77">
        <v>1151</v>
      </c>
      <c r="B40" s="75" t="s">
        <v>279</v>
      </c>
      <c r="C40" s="79">
        <v>17550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283109017.05999994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8117423.5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647507.26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274098252.64999998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245833.65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19914392.210000001</v>
      </c>
      <c r="D60" s="79">
        <f t="shared" ref="D60:E60" si="0">SUM(D61:D68)</f>
        <v>11765.6</v>
      </c>
      <c r="E60" s="79">
        <f t="shared" si="0"/>
        <v>-6874913.5700000003</v>
      </c>
    </row>
    <row r="61" spans="1:9" x14ac:dyDescent="0.2">
      <c r="A61" s="77">
        <v>1241</v>
      </c>
      <c r="B61" s="75" t="s">
        <v>293</v>
      </c>
      <c r="C61" s="79">
        <v>3505332.47</v>
      </c>
      <c r="D61" s="79">
        <v>10366.6</v>
      </c>
      <c r="E61" s="79">
        <v>-1029798.66</v>
      </c>
    </row>
    <row r="62" spans="1:9" x14ac:dyDescent="0.2">
      <c r="A62" s="77">
        <v>1242</v>
      </c>
      <c r="B62" s="75" t="s">
        <v>294</v>
      </c>
      <c r="C62" s="79">
        <v>543323.52</v>
      </c>
      <c r="D62" s="79">
        <v>1399</v>
      </c>
      <c r="E62" s="79">
        <v>-75424.97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10390730.779999999</v>
      </c>
      <c r="D64" s="79">
        <v>0</v>
      </c>
      <c r="E64" s="79">
        <v>-3640303.98</v>
      </c>
    </row>
    <row r="65" spans="1:9" x14ac:dyDescent="0.2">
      <c r="A65" s="77">
        <v>1245</v>
      </c>
      <c r="B65" s="75" t="s">
        <v>297</v>
      </c>
      <c r="C65" s="79">
        <v>48319.27</v>
      </c>
      <c r="D65" s="79">
        <v>0</v>
      </c>
      <c r="E65" s="79">
        <v>-2792.7</v>
      </c>
    </row>
    <row r="66" spans="1:9" x14ac:dyDescent="0.2">
      <c r="A66" s="77">
        <v>1246</v>
      </c>
      <c r="B66" s="75" t="s">
        <v>298</v>
      </c>
      <c r="C66" s="79">
        <v>5422706.1699999999</v>
      </c>
      <c r="D66" s="79">
        <v>0</v>
      </c>
      <c r="E66" s="79">
        <v>-2126593.2599999998</v>
      </c>
    </row>
    <row r="67" spans="1:9" x14ac:dyDescent="0.2">
      <c r="A67" s="77">
        <v>1247</v>
      </c>
      <c r="B67" s="75" t="s">
        <v>299</v>
      </c>
      <c r="C67" s="79">
        <v>3980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387224.3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43226.73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343997.57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11884332.1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11603931.449999999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280400.65000000002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3280343.7199999997</v>
      </c>
      <c r="D101" s="79">
        <f>SUM(D102:D110)</f>
        <v>3280343.7199999997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48115.72</v>
      </c>
      <c r="D102" s="79">
        <f>C102</f>
        <v>48115.72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121804.22</v>
      </c>
      <c r="D103" s="79">
        <f t="shared" ref="D103:D110" si="1">C103</f>
        <v>121804.22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1122827.6499999999</v>
      </c>
      <c r="D104" s="79">
        <f t="shared" si="1"/>
        <v>1122827.6499999999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2625.01</v>
      </c>
      <c r="D106" s="79">
        <f t="shared" si="1"/>
        <v>2625.01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254534.53</v>
      </c>
      <c r="D108" s="79">
        <f t="shared" si="1"/>
        <v>254534.53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1730436.59</v>
      </c>
      <c r="D110" s="79">
        <f t="shared" si="1"/>
        <v>1730436.59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-32990.559999999998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-32990.559999999998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56" zoomScaleNormal="100" workbookViewId="0">
      <selection activeCell="A96" sqref="A96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651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652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2524103.4699999997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649999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649999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934061.46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934061.46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146562.49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146562.49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793480.52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793480.52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>
        <v>0</v>
      </c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99359904.120000005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99359904.120000005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f>SUM(C61:C64)</f>
        <v>49679952.060000002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27996830.059999999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21334758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348364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>
        <v>0</v>
      </c>
      <c r="D70" s="104"/>
      <c r="E70" s="104"/>
    </row>
    <row r="71" spans="1:5" x14ac:dyDescent="0.2">
      <c r="A71" s="164" t="s">
        <v>644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</f>
        <v>31498856.210000001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21975521.059999999</v>
      </c>
      <c r="D100" s="112">
        <f>C100/$C$99</f>
        <v>0.6976609218281199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12901125.109999999</v>
      </c>
      <c r="D101" s="112">
        <f t="shared" ref="D101:D164" si="0">C101/$C$99</f>
        <v>0.40957439927308392</v>
      </c>
      <c r="E101" s="111"/>
    </row>
    <row r="102" spans="1:5" x14ac:dyDescent="0.2">
      <c r="A102" s="109">
        <v>5111</v>
      </c>
      <c r="B102" s="106" t="s">
        <v>418</v>
      </c>
      <c r="C102" s="110">
        <v>10802047.4</v>
      </c>
      <c r="D102" s="112">
        <f t="shared" si="0"/>
        <v>0.34293459190974224</v>
      </c>
      <c r="E102" s="111"/>
    </row>
    <row r="103" spans="1:5" x14ac:dyDescent="0.2">
      <c r="A103" s="109">
        <v>5112</v>
      </c>
      <c r="B103" s="106" t="s">
        <v>419</v>
      </c>
      <c r="C103" s="110">
        <v>1235709.98</v>
      </c>
      <c r="D103" s="112">
        <f t="shared" si="0"/>
        <v>3.9230312737758927E-2</v>
      </c>
      <c r="E103" s="111"/>
    </row>
    <row r="104" spans="1:5" x14ac:dyDescent="0.2">
      <c r="A104" s="109">
        <v>5113</v>
      </c>
      <c r="B104" s="106" t="s">
        <v>420</v>
      </c>
      <c r="C104" s="110">
        <v>263955.69</v>
      </c>
      <c r="D104" s="112">
        <f t="shared" si="0"/>
        <v>8.379849993289645E-3</v>
      </c>
      <c r="E104" s="111"/>
    </row>
    <row r="105" spans="1:5" x14ac:dyDescent="0.2">
      <c r="A105" s="109">
        <v>5114</v>
      </c>
      <c r="B105" s="106" t="s">
        <v>421</v>
      </c>
      <c r="C105" s="110">
        <v>407039.62</v>
      </c>
      <c r="D105" s="112">
        <f t="shared" si="0"/>
        <v>1.2922361919629843E-2</v>
      </c>
      <c r="E105" s="111"/>
    </row>
    <row r="106" spans="1:5" x14ac:dyDescent="0.2">
      <c r="A106" s="109">
        <v>5115</v>
      </c>
      <c r="B106" s="106" t="s">
        <v>422</v>
      </c>
      <c r="C106" s="110">
        <v>192372.42</v>
      </c>
      <c r="D106" s="112">
        <f t="shared" si="0"/>
        <v>6.1072827126632994E-3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3444485.76</v>
      </c>
      <c r="D108" s="112">
        <f t="shared" si="0"/>
        <v>0.10935272496994582</v>
      </c>
      <c r="E108" s="111"/>
    </row>
    <row r="109" spans="1:5" x14ac:dyDescent="0.2">
      <c r="A109" s="109">
        <v>5121</v>
      </c>
      <c r="B109" s="106" t="s">
        <v>425</v>
      </c>
      <c r="C109" s="110">
        <v>277108.37</v>
      </c>
      <c r="D109" s="112">
        <f t="shared" si="0"/>
        <v>8.797410552070329E-3</v>
      </c>
      <c r="E109" s="111"/>
    </row>
    <row r="110" spans="1:5" x14ac:dyDescent="0.2">
      <c r="A110" s="109">
        <v>5122</v>
      </c>
      <c r="B110" s="106" t="s">
        <v>426</v>
      </c>
      <c r="C110" s="110">
        <v>321413.07</v>
      </c>
      <c r="D110" s="112">
        <f t="shared" si="0"/>
        <v>1.0203960037696873E-2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554889.06000000006</v>
      </c>
      <c r="D112" s="112">
        <f t="shared" si="0"/>
        <v>1.7616165371231427E-2</v>
      </c>
      <c r="E112" s="111"/>
    </row>
    <row r="113" spans="1:5" x14ac:dyDescent="0.2">
      <c r="A113" s="109">
        <v>5125</v>
      </c>
      <c r="B113" s="106" t="s">
        <v>429</v>
      </c>
      <c r="C113" s="110">
        <v>41357.5</v>
      </c>
      <c r="D113" s="112">
        <f t="shared" si="0"/>
        <v>1.3129841834342594E-3</v>
      </c>
      <c r="E113" s="111"/>
    </row>
    <row r="114" spans="1:5" x14ac:dyDescent="0.2">
      <c r="A114" s="109">
        <v>5126</v>
      </c>
      <c r="B114" s="106" t="s">
        <v>430</v>
      </c>
      <c r="C114" s="110">
        <v>2148950.77</v>
      </c>
      <c r="D114" s="112">
        <f t="shared" si="0"/>
        <v>6.822313660131471E-2</v>
      </c>
      <c r="E114" s="111"/>
    </row>
    <row r="115" spans="1:5" x14ac:dyDescent="0.2">
      <c r="A115" s="109">
        <v>5127</v>
      </c>
      <c r="B115" s="106" t="s">
        <v>431</v>
      </c>
      <c r="C115" s="110">
        <v>39817.61</v>
      </c>
      <c r="D115" s="112">
        <f t="shared" si="0"/>
        <v>1.2640970114768495E-3</v>
      </c>
      <c r="E115" s="111"/>
    </row>
    <row r="116" spans="1:5" x14ac:dyDescent="0.2">
      <c r="A116" s="109">
        <v>5128</v>
      </c>
      <c r="B116" s="106" t="s">
        <v>432</v>
      </c>
      <c r="C116" s="110">
        <v>23350.799999999999</v>
      </c>
      <c r="D116" s="112">
        <f t="shared" si="0"/>
        <v>7.4132215609107668E-4</v>
      </c>
      <c r="E116" s="111"/>
    </row>
    <row r="117" spans="1:5" x14ac:dyDescent="0.2">
      <c r="A117" s="109">
        <v>5129</v>
      </c>
      <c r="B117" s="106" t="s">
        <v>433</v>
      </c>
      <c r="C117" s="110">
        <v>37598.58</v>
      </c>
      <c r="D117" s="112">
        <f t="shared" si="0"/>
        <v>1.1936490566303011E-3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5629910.1900000004</v>
      </c>
      <c r="D118" s="112">
        <f t="shared" si="0"/>
        <v>0.17873379758509017</v>
      </c>
      <c r="E118" s="111"/>
    </row>
    <row r="119" spans="1:5" x14ac:dyDescent="0.2">
      <c r="A119" s="109">
        <v>5131</v>
      </c>
      <c r="B119" s="106" t="s">
        <v>435</v>
      </c>
      <c r="C119" s="110">
        <v>915633.3</v>
      </c>
      <c r="D119" s="112">
        <f t="shared" si="0"/>
        <v>2.9068779319971379E-2</v>
      </c>
      <c r="E119" s="111"/>
    </row>
    <row r="120" spans="1:5" x14ac:dyDescent="0.2">
      <c r="A120" s="109">
        <v>5132</v>
      </c>
      <c r="B120" s="106" t="s">
        <v>436</v>
      </c>
      <c r="C120" s="110">
        <v>4415.2</v>
      </c>
      <c r="D120" s="112">
        <f t="shared" si="0"/>
        <v>1.4017016905516392E-4</v>
      </c>
      <c r="E120" s="111"/>
    </row>
    <row r="121" spans="1:5" x14ac:dyDescent="0.2">
      <c r="A121" s="109">
        <v>5133</v>
      </c>
      <c r="B121" s="106" t="s">
        <v>437</v>
      </c>
      <c r="C121" s="110">
        <v>118327</v>
      </c>
      <c r="D121" s="112">
        <f t="shared" si="0"/>
        <v>3.7565491016919687E-3</v>
      </c>
      <c r="E121" s="111"/>
    </row>
    <row r="122" spans="1:5" x14ac:dyDescent="0.2">
      <c r="A122" s="109">
        <v>5134</v>
      </c>
      <c r="B122" s="106" t="s">
        <v>438</v>
      </c>
      <c r="C122" s="110">
        <v>21486.799999999999</v>
      </c>
      <c r="D122" s="112">
        <f t="shared" si="0"/>
        <v>6.8214540416164523E-4</v>
      </c>
      <c r="E122" s="111"/>
    </row>
    <row r="123" spans="1:5" x14ac:dyDescent="0.2">
      <c r="A123" s="109">
        <v>5135</v>
      </c>
      <c r="B123" s="106" t="s">
        <v>439</v>
      </c>
      <c r="C123" s="110">
        <v>1595189.53</v>
      </c>
      <c r="D123" s="112">
        <f t="shared" si="0"/>
        <v>5.0642776339719031E-2</v>
      </c>
      <c r="E123" s="111"/>
    </row>
    <row r="124" spans="1:5" x14ac:dyDescent="0.2">
      <c r="A124" s="109">
        <v>5136</v>
      </c>
      <c r="B124" s="106" t="s">
        <v>440</v>
      </c>
      <c r="C124" s="110">
        <v>339742.74</v>
      </c>
      <c r="D124" s="112">
        <f t="shared" si="0"/>
        <v>1.0785875453221735E-2</v>
      </c>
      <c r="E124" s="111"/>
    </row>
    <row r="125" spans="1:5" x14ac:dyDescent="0.2">
      <c r="A125" s="109">
        <v>5137</v>
      </c>
      <c r="B125" s="106" t="s">
        <v>441</v>
      </c>
      <c r="C125" s="110">
        <v>329287.76</v>
      </c>
      <c r="D125" s="112">
        <f t="shared" si="0"/>
        <v>1.0453959274097717E-2</v>
      </c>
      <c r="E125" s="111"/>
    </row>
    <row r="126" spans="1:5" x14ac:dyDescent="0.2">
      <c r="A126" s="109">
        <v>5138</v>
      </c>
      <c r="B126" s="106" t="s">
        <v>442</v>
      </c>
      <c r="C126" s="110">
        <v>1874327.82</v>
      </c>
      <c r="D126" s="112">
        <f t="shared" si="0"/>
        <v>5.9504631136572943E-2</v>
      </c>
      <c r="E126" s="111"/>
    </row>
    <row r="127" spans="1:5" x14ac:dyDescent="0.2">
      <c r="A127" s="109">
        <v>5139</v>
      </c>
      <c r="B127" s="106" t="s">
        <v>443</v>
      </c>
      <c r="C127" s="110">
        <v>431500.04</v>
      </c>
      <c r="D127" s="112">
        <f t="shared" si="0"/>
        <v>1.3698911386598567E-2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6702051.4500000002</v>
      </c>
      <c r="D128" s="112">
        <f t="shared" si="0"/>
        <v>0.21277126398869961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2043288.26</v>
      </c>
      <c r="D132" s="112">
        <f t="shared" si="0"/>
        <v>6.4868649400396744E-2</v>
      </c>
      <c r="E132" s="111"/>
    </row>
    <row r="133" spans="1:5" x14ac:dyDescent="0.2">
      <c r="A133" s="109">
        <v>5221</v>
      </c>
      <c r="B133" s="106" t="s">
        <v>449</v>
      </c>
      <c r="C133" s="110">
        <v>2043288.26</v>
      </c>
      <c r="D133" s="112">
        <f t="shared" si="0"/>
        <v>6.4868649400396744E-2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2278805.4</v>
      </c>
      <c r="D135" s="112">
        <f t="shared" si="0"/>
        <v>7.2345655499596942E-2</v>
      </c>
      <c r="E135" s="111"/>
    </row>
    <row r="136" spans="1:5" x14ac:dyDescent="0.2">
      <c r="A136" s="109">
        <v>5231</v>
      </c>
      <c r="B136" s="106" t="s">
        <v>451</v>
      </c>
      <c r="C136" s="110">
        <v>2278805.4</v>
      </c>
      <c r="D136" s="112">
        <f t="shared" si="0"/>
        <v>7.2345655499596942E-2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2379957.79</v>
      </c>
      <c r="D138" s="112">
        <f t="shared" si="0"/>
        <v>7.5556959088705911E-2</v>
      </c>
      <c r="E138" s="111"/>
    </row>
    <row r="139" spans="1:5" x14ac:dyDescent="0.2">
      <c r="A139" s="109">
        <v>5241</v>
      </c>
      <c r="B139" s="106" t="s">
        <v>453</v>
      </c>
      <c r="C139" s="110">
        <v>2379957.79</v>
      </c>
      <c r="D139" s="112">
        <f t="shared" si="0"/>
        <v>7.5556959088705911E-2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2747643.1</v>
      </c>
      <c r="D161" s="112">
        <f t="shared" si="0"/>
        <v>8.722993246744308E-2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2747643.1</v>
      </c>
      <c r="D168" s="112">
        <f t="shared" si="1"/>
        <v>8.722993246744308E-2</v>
      </c>
      <c r="E168" s="111"/>
    </row>
    <row r="169" spans="1:5" x14ac:dyDescent="0.2">
      <c r="A169" s="109">
        <v>5331</v>
      </c>
      <c r="B169" s="106" t="s">
        <v>479</v>
      </c>
      <c r="C169" s="110">
        <v>2747643.1</v>
      </c>
      <c r="D169" s="112">
        <f t="shared" si="1"/>
        <v>8.722993246744308E-2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61875</v>
      </c>
      <c r="D171" s="112">
        <f t="shared" si="1"/>
        <v>1.9643570416489099E-3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61875</v>
      </c>
      <c r="D172" s="112">
        <f t="shared" si="1"/>
        <v>1.9643570416489099E-3</v>
      </c>
      <c r="E172" s="111"/>
    </row>
    <row r="173" spans="1:5" x14ac:dyDescent="0.2">
      <c r="A173" s="109">
        <v>5411</v>
      </c>
      <c r="B173" s="106" t="s">
        <v>483</v>
      </c>
      <c r="C173" s="110">
        <v>61875</v>
      </c>
      <c r="D173" s="112">
        <f t="shared" si="1"/>
        <v>1.9643570416489099E-3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11765.6</v>
      </c>
      <c r="D186" s="112">
        <f t="shared" si="1"/>
        <v>3.7352467408847544E-4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11765.6</v>
      </c>
      <c r="D187" s="112">
        <f t="shared" si="1"/>
        <v>3.7352467408847544E-4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11765.6</v>
      </c>
      <c r="D192" s="112">
        <f t="shared" si="1"/>
        <v>3.7352467408847544E-4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651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652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18583052.469999999</v>
      </c>
    </row>
    <row r="9" spans="1:5" x14ac:dyDescent="0.2">
      <c r="A9" s="88">
        <v>3120</v>
      </c>
      <c r="B9" s="84" t="s">
        <v>525</v>
      </c>
      <c r="C9" s="89">
        <v>80000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20705199.32</v>
      </c>
    </row>
    <row r="15" spans="1:5" x14ac:dyDescent="0.2">
      <c r="A15" s="88">
        <v>3220</v>
      </c>
      <c r="B15" s="84" t="s">
        <v>529</v>
      </c>
      <c r="C15" s="89">
        <v>287584405.97000003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651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652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20571880.469999999</v>
      </c>
      <c r="D9" s="89">
        <v>5174565.71</v>
      </c>
    </row>
    <row r="10" spans="1:5" x14ac:dyDescent="0.2">
      <c r="A10" s="88">
        <v>1113</v>
      </c>
      <c r="B10" s="84" t="s">
        <v>545</v>
      </c>
      <c r="C10" s="89">
        <v>224576.48</v>
      </c>
      <c r="D10" s="89">
        <v>1719344.59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731034.91</v>
      </c>
      <c r="D12" s="89">
        <v>1162704.73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21527491.859999999</v>
      </c>
      <c r="D15" s="89">
        <f>SUM(D8:D14)</f>
        <v>8056615.0299999993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283109017.05999994</v>
      </c>
    </row>
    <row r="21" spans="1:5" x14ac:dyDescent="0.2">
      <c r="A21" s="88">
        <v>1231</v>
      </c>
      <c r="B21" s="84" t="s">
        <v>285</v>
      </c>
      <c r="C21" s="89">
        <v>8117423.5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647507.26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274098252.64999998</v>
      </c>
    </row>
    <row r="26" spans="1:5" x14ac:dyDescent="0.2">
      <c r="A26" s="88">
        <v>1236</v>
      </c>
      <c r="B26" s="84" t="s">
        <v>290</v>
      </c>
      <c r="C26" s="89">
        <v>245833.65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19914392.210000001</v>
      </c>
    </row>
    <row r="29" spans="1:5" x14ac:dyDescent="0.2">
      <c r="A29" s="88">
        <v>1241</v>
      </c>
      <c r="B29" s="84" t="s">
        <v>293</v>
      </c>
      <c r="C29" s="89">
        <v>3505332.47</v>
      </c>
    </row>
    <row r="30" spans="1:5" x14ac:dyDescent="0.2">
      <c r="A30" s="88">
        <v>1242</v>
      </c>
      <c r="B30" s="84" t="s">
        <v>294</v>
      </c>
      <c r="C30" s="89">
        <v>543323.52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10390730.779999999</v>
      </c>
    </row>
    <row r="33" spans="1:5" x14ac:dyDescent="0.2">
      <c r="A33" s="88">
        <v>1245</v>
      </c>
      <c r="B33" s="84" t="s">
        <v>297</v>
      </c>
      <c r="C33" s="89">
        <v>48319.27</v>
      </c>
    </row>
    <row r="34" spans="1:5" x14ac:dyDescent="0.2">
      <c r="A34" s="88">
        <v>1246</v>
      </c>
      <c r="B34" s="84" t="s">
        <v>298</v>
      </c>
      <c r="C34" s="89">
        <v>5422706.1699999999</v>
      </c>
    </row>
    <row r="35" spans="1:5" x14ac:dyDescent="0.2">
      <c r="A35" s="88">
        <v>1247</v>
      </c>
      <c r="B35" s="84" t="s">
        <v>299</v>
      </c>
      <c r="C35" s="89">
        <v>3980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387224.3</v>
      </c>
    </row>
    <row r="38" spans="1:5" x14ac:dyDescent="0.2">
      <c r="A38" s="88">
        <v>1251</v>
      </c>
      <c r="B38" s="84" t="s">
        <v>303</v>
      </c>
      <c r="C38" s="89">
        <v>43226.73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343997.57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11765.6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11765.6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11765.6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2019-07-24T21:09:39Z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