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DIGITALES\"/>
    </mc:Choice>
  </mc:AlternateContent>
  <bookViews>
    <workbookView xWindow="0" yWindow="0" windowWidth="20490" windowHeight="904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8" i="60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<sst xmlns="http://schemas.openxmlformats.org/spreadsheetml/2006/main" count="1001" uniqueCount="648">
  <si>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</si>
  <si>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</si>
  <si>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</si>
  <si>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</si>
  <si>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</si>
  <si>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</si>
  <si>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</si>
  <si>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</si>
  <si>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</si>
  <si>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</si>
  <si>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</si>
  <si>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</si>
  <si>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</si>
  <si>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</si>
  <si>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</si>
  <si>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</si>
  <si>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</si>
  <si>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</si>
  <si>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</si>
  <si>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</si>
  <si>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</si>
  <si>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</si>
  <si>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</si>
  <si>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</si>
  <si>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</si>
  <si>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</si>
  <si>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</si>
  <si>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</si>
  <si>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</si>
  <si>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</si>
  <si>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</si>
  <si>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</si>
  <si>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</si>
  <si>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</si>
  <si>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</si>
  <si>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</si>
  <si>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</si>
  <si>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</si>
  <si>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</si>
  <si>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</si>
  <si>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</si>
  <si>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</si>
  <si>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</si>
  <si>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</si>
  <si>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</si>
  <si>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</si>
  <si>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</si>
  <si>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</si>
  <si>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</si>
  <si>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</si>
  <si>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</si>
  <si>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</si>
  <si>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</si>
  <si>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</si>
  <si>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</si>
  <si>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</si>
  <si>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</si>
  <si>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</si>
  <si>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</si>
  <si>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</si>
  <si>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</si>
  <si>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</si>
  <si>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</si>
  <si>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</si>
  <si>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</si>
  <si>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</si>
  <si>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</si>
  <si>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</si>
  <si>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</si>
  <si>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</si>
  <si>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</si>
  <si>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</si>
  <si>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</si>
  <si>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</si>
  <si>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</si>
  <si>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</si>
  <si>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</si>
  <si>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</si>
  <si>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</si>
  <si>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</si>
  <si>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</si>
  <si>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</si>
  <si>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</si>
  <si>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</si>
  <si>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</si>
  <si>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</si>
  <si>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</si>
  <si>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</si>
  <si>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</si>
  <si>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</si>
  <si>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</si>
  <si>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</si>
  <si>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</si>
  <si>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</si>
  <si>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</si>
  <si>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</si>
  <si>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</si>
  <si>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</si>
  <si>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</si>
  <si>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</si>
  <si>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</si>
  <si>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</si>
  <si>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</si>
  <si>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</si>
  <si>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</si>
  <si>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</si>
  <si>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</si>
  <si>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</si>
  <si>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</si>
  <si>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</si>
  <si>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</si>
  <si>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</si>
  <si>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</si>
  <si>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</si>
  <si>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</si>
  <si>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</si>
  <si>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</si>
  <si>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</si>
  <si>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</si>
  <si>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</si>
  <si>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</si>
  <si>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</si>
  <si>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</si>
  <si>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</si>
  <si>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</si>
  <si>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</si>
  <si>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</si>
  <si>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</si>
  <si>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</si>
  <si>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</si>
  <si>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</si>
  <si>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</si>
  <si>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</si>
  <si>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</si>
  <si>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</si>
  <si>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</si>
  <si>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</si>
  <si>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</si>
  <si>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</si>
  <si>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</si>
  <si>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</si>
  <si>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</si>
  <si>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</si>
  <si>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</si>
  <si>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</si>
  <si>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</si>
  <si>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</si>
  <si>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</si>
  <si>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</si>
  <si>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</si>
  <si>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</si>
  <si>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</si>
  <si>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</si>
  <si>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</si>
  <si>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</si>
  <si>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</si>
  <si>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</si>
  <si>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</si>
  <si>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</si>
  <si>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</si>
  <si>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</si>
  <si>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</si>
  <si>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</si>
  <si>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</si>
  <si>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</si>
  <si>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</si>
  <si>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</si>
  <si>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</si>
  <si>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</si>
  <si>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</si>
  <si>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</si>
  <si>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</si>
  <si>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</si>
  <si>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</si>
  <si>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</si>
  <si>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</si>
  <si>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</si>
  <si>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</si>
  <si>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</si>
  <si>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</si>
  <si>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</si>
  <si>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</si>
  <si>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</si>
  <si>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</si>
  <si>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</si>
  <si>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</si>
  <si>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</si>
  <si>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</si>
  <si>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</si>
  <si>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</si>
  <si>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</si>
  <si>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</si>
  <si>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</si>
  <si>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</si>
  <si>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</si>
  <si>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</si>
  <si>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</si>
  <si>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</si>
  <si>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</si>
  <si>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</si>
  <si>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</si>
  <si>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</si>
  <si>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</si>
  <si>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</si>
  <si>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</si>
  <si>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</si>
  <si>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</si>
  <si>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</si>
  <si>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</si>
  <si>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</si>
  <si>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</si>
  <si>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</si>
  <si>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</si>
  <si>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</si>
  <si>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</si>
  <si>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</si>
  <si>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</si>
  <si>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</si>
  <si>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</si>
  <si>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</si>
  <si>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</si>
  <si>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</si>
  <si>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</si>
  <si>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</si>
  <si>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</si>
  <si>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</si>
  <si>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</si>
  <si>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</si>
  <si>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</si>
  <si>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</si>
  <si>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</si>
  <si>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</si>
  <si>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</si>
  <si>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</si>
  <si>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</si>
  <si>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</si>
  <si>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</si>
  <si>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</si>
  <si>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</si>
  <si>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</si>
  <si>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</si>
  <si>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</si>
  <si>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</si>
  <si>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</si>
  <si>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</si>
  <si>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</si>
  <si>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</si>
  <si>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</si>
  <si>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</si>
  <si>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</si>
  <si>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</si>
  <si>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</si>
  <si>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</si>
  <si>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</si>
  <si>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</si>
  <si>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</si>
  <si>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</si>
  <si>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</si>
  <si>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</si>
  <si>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</si>
  <si>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</si>
  <si>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</si>
  <si>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</si>
  <si>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</si>
  <si>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</si>
  <si>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</si>
  <si>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</si>
  <si>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</si>
  <si>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</si>
  <si>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</si>
  <si>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</si>
  <si>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</si>
  <si>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</si>
  <si>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</si>
  <si>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</si>
  <si>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</si>
  <si>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</si>
  <si>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</si>
  <si>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</si>
  <si>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</si>
  <si>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</si>
  <si>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</si>
  <si>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</si>
  <si>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</si>
  <si>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</si>
  <si>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</si>
  <si>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</si>
  <si>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</si>
  <si>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</si>
  <si>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</si>
  <si>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</si>
  <si>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</si>
  <si>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</si>
  <si>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</si>
  <si>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</si>
  <si>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</si>
  <si>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</si>
  <si>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</si>
  <si>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</si>
  <si>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</si>
  <si>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</si>
  <si>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</si>
  <si>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</si>
  <si>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</si>
  <si>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</si>
  <si>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</si>
  <si>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</si>
  <si>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</si>
  <si>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</si>
  <si>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</si>
  <si>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</si>
  <si>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</si>
  <si>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</si>
  <si>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</si>
  <si>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</si>
  <si>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</si>
  <si>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</si>
  <si>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</si>
  <si>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</si>
  <si>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</si>
  <si>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</si>
  <si>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</si>
  <si>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</si>
  <si>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</si>
  <si>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</si>
  <si>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</si>
  <si>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</si>
  <si>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</si>
  <si>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</si>
  <si>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</si>
  <si>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</si>
  <si>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</si>
  <si>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</si>
  <si>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</si>
  <si>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</si>
  <si>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</si>
  <si>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</si>
  <si>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</si>
  <si>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</si>
  <si>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</si>
  <si>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</si>
  <si>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</si>
  <si>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</si>
  <si>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</si>
  <si>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</si>
  <si>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</si>
  <si>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</si>
  <si>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</si>
  <si>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</si>
  <si>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</si>
  <si>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</si>
  <si>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</si>
  <si>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</si>
  <si>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</si>
  <si>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</si>
  <si>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</si>
  <si>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</si>
  <si>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</si>
  <si>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</si>
  <si>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</si>
  <si>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</si>
  <si>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</si>
  <si>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</si>
  <si>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</si>
  <si>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</si>
  <si>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</si>
  <si>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</si>
  <si>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</si>
  <si>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</si>
  <si>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</si>
  <si>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</si>
  <si>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</si>
  <si>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</si>
  <si>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</si>
  <si>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</si>
  <si>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</si>
  <si>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</si>
  <si>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</si>
  <si>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</si>
  <si>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</si>
  <si>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</si>
  <si>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</si>
  <si>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</si>
  <si>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</si>
  <si>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</si>
  <si>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</si>
  <si>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</si>
  <si>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</si>
  <si>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</si>
  <si>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</si>
  <si>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</si>
  <si>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</si>
  <si>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</si>
  <si>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</si>
  <si>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</si>
  <si>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</si>
  <si>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</si>
  <si>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</si>
  <si>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</si>
  <si>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</si>
  <si>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</si>
  <si>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</si>
  <si>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</si>
  <si>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</si>
  <si>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</si>
  <si>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</si>
  <si>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</si>
  <si>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</si>
  <si>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</si>
  <si>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</si>
  <si>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</si>
  <si>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</si>
  <si>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</si>
  <si>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</si>
  <si>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</si>
  <si>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</si>
  <si>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</si>
  <si>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</si>
  <si>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</si>
  <si>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</si>
  <si>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</si>
  <si>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</si>
  <si>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</si>
  <si>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</si>
  <si>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</si>
  <si>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</si>
  <si>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</si>
  <si>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</si>
  <si>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</si>
  <si>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</si>
  <si>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</si>
  <si>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</si>
  <si>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</si>
  <si>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</si>
  <si>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</si>
  <si>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</si>
  <si>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</si>
  <si>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</si>
  <si>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</si>
  <si>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</si>
  <si>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</si>
  <si>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</si>
  <si>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</si>
  <si>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</si>
  <si>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</si>
  <si>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</si>
  <si>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</si>
  <si>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</si>
  <si>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</si>
  <si>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</si>
  <si>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</si>
  <si>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</si>
  <si>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</si>
  <si>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</si>
  <si>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</si>
  <si>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</si>
  <si>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</si>
  <si>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</si>
  <si>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</si>
  <si>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</si>
  <si>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</si>
  <si>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</si>
  <si>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</si>
  <si>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</si>
  <si>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</si>
  <si>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</si>
  <si>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</si>
  <si>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</si>
  <si>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</si>
  <si>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</si>
  <si>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</si>
  <si>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</si>
  <si>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</si>
  <si>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</si>
  <si>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</si>
  <si>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</si>
  <si>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</si>
  <si>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</si>
  <si>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</si>
  <si>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</si>
  <si>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</si>
  <si>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</si>
  <si>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</si>
  <si>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</si>
  <si>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</si>
  <si>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</si>
  <si>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</si>
  <si>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</si>
  <si>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</si>
  <si>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</si>
  <si>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</si>
  <si>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</si>
  <si>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</si>
  <si>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</si>
  <si>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</si>
  <si>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</si>
  <si>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</si>
  <si>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</si>
  <si>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</si>
  <si>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</si>
  <si>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</si>
  <si>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</si>
  <si>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</si>
  <si>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</si>
  <si>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</si>
  <si>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</si>
  <si>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</si>
  <si>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</si>
  <si>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</si>
  <si>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</si>
  <si>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</si>
  <si>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</si>
  <si>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</si>
  <si>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</si>
  <si>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</si>
  <si>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</si>
  <si>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</si>
  <si>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</si>
  <si>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</si>
  <si>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</si>
  <si>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</si>
  <si>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</si>
  <si>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</si>
  <si>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</si>
  <si>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</si>
  <si>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</si>
  <si>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</si>
  <si>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</si>
  <si>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</si>
  <si>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</si>
  <si>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</si>
  <si>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</si>
  <si>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</si>
  <si>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</si>
  <si>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</si>
  <si>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</si>
  <si>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</si>
  <si>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</si>
  <si>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</si>
  <si>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</si>
  <si>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</si>
  <si>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</si>
  <si>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</si>
  <si>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</si>
  <si>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</si>
  <si>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</si>
  <si>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</si>
  <si>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</si>
  <si>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</si>
  <si>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</si>
  <si>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</si>
  <si>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</si>
  <si>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</si>
  <si>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</si>
  <si>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</si>
  <si>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</si>
  <si>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</si>
  <si>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</si>
  <si>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</si>
  <si>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</si>
  <si>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</si>
  <si>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</si>
  <si>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</si>
  <si>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</si>
  <si>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</si>
  <si>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</si>
  <si>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</si>
  <si>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</si>
  <si>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</si>
  <si>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</si>
  <si>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</si>
  <si>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</si>
  <si>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</si>
  <si>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</si>
  <si>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</si>
  <si>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</si>
  <si>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</si>
  <si>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</si>
  <si>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</si>
  <si>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</si>
  <si>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</si>
  <si>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</si>
  <si>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</si>
  <si>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</si>
  <si>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</si>
  <si>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</si>
  <si>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</si>
  <si>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</si>
  <si>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</si>
  <si>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</si>
  <si>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</si>
  <si>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</si>
  <si>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</si>
  <si>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</si>
  <si>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</si>
  <si>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</si>
  <si>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</si>
  <si>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</si>
  <si>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</si>
  <si>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</si>
  <si>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</si>
  <si>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</si>
  <si>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</si>
  <si>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</si>
  <si>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</si>
  <si>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</si>
  <si>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</si>
  <si>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</si>
  <si>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</si>
  <si>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</si>
  <si>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</si>
  <si>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</si>
  <si>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</si>
  <si>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</si>
  <si>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</si>
  <si>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</si>
  <si>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</si>
  <si>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</si>
  <si>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</si>
  <si>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</si>
  <si>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</si>
  <si>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</si>
  <si>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</si>
  <si>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</si>
  <si>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</si>
  <si>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</si>
  <si>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TIERRA BLANCA, GUANAJUATO</t>
  </si>
  <si>
    <t>CORRESPONDIENTE DEL 1 DE ENERO AL 30 DE SEPTIEMBRE DEL 2020</t>
  </si>
  <si>
    <t>Creciente</t>
  </si>
  <si>
    <t>En proceso de recuperación y cobro</t>
  </si>
  <si>
    <t>En proceso de amortización y cobro</t>
  </si>
  <si>
    <t>UEPS</t>
  </si>
  <si>
    <t>Se valúa a costo de adquisición</t>
  </si>
  <si>
    <t>No hay cambios en la información, se registra a costo de adquisición</t>
  </si>
  <si>
    <t>Variable</t>
  </si>
  <si>
    <t>Sin cambios</t>
  </si>
  <si>
    <t>Anual</t>
  </si>
  <si>
    <t>Bienes muebles en uso</t>
  </si>
  <si>
    <t>Decreciente</t>
  </si>
  <si>
    <t>Amortización</t>
  </si>
  <si>
    <t>En revisión para recuperación y/o amortización</t>
  </si>
  <si>
    <t>Ingresos propios</t>
  </si>
  <si>
    <t>Pago de nómina</t>
  </si>
  <si>
    <t>Programas de apoyos y subsidios</t>
  </si>
  <si>
    <t>Donaciones</t>
  </si>
  <si>
    <t>Estatal</t>
  </si>
  <si>
    <t>Municipal</t>
  </si>
  <si>
    <t>Municipal-Estatal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</si>
</sst>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6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4" fontId="8" fillId="0" borderId="0" xfId="10" applyNumberFormat="1" applyFont="1"/>
    <xf numFmtId="4" fontId="2" fillId="0" borderId="0" xfId="18" applyNumberFormat="1" applyFont="1" applyFill="1" applyBorder="1" applyAlignment="1" applyProtection="1">
      <alignment vertical="top" wrapText="1"/>
      <protection locked="0"/>
    </xf>
    <xf numFmtId="4" fontId="2" fillId="0" borderId="0" xfId="18" applyNumberFormat="1" applyFont="1" applyFill="1" applyBorder="1" applyAlignment="1" applyProtection="1">
      <alignment vertical="top" wrapText="1"/>
      <protection locked="0"/>
    </xf>
    <xf numFmtId="9" fontId="13" fillId="0" borderId="0" xfId="9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9">
    <cellStyle name="Euro" xfId="17"/>
    <cellStyle name="Hipervínculo" xfId="11" builtinId="8"/>
    <cellStyle name="Millares 2" xfId="1"/>
    <cellStyle name="Millares 2 2" xfId="15"/>
    <cellStyle name="Millares 2 2 2" xfId="19"/>
    <cellStyle name="Millares 2 3" xfId="20"/>
    <cellStyle name="Millares 2 4" xfId="18"/>
    <cellStyle name="Millares 3" xfId="21"/>
    <cellStyle name="Moneda 2" xfId="22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4"/>
    <cellStyle name="Normal 4 3" xfId="23"/>
    <cellStyle name="Normal 5" xfId="5"/>
    <cellStyle name="Normal 5 2" xfId="26"/>
    <cellStyle name="Normal 5 3" xfId="25"/>
    <cellStyle name="Normal 56" xfId="6"/>
    <cellStyle name="Normal 6" xfId="27"/>
    <cellStyle name="Normal 6 2" xfId="28"/>
    <cellStyle name="Normal 7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24" sqref="F2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3" t="s">
        <v>626</v>
      </c>
      <c r="B1" s="143"/>
      <c r="C1" s="19"/>
      <c r="D1" s="16" t="s">
        <v>614</v>
      </c>
      <c r="E1" s="17">
        <v>2020</v>
      </c>
    </row>
    <row r="2" spans="1:5" ht="18.95" customHeight="1" x14ac:dyDescent="0.2">
      <c r="A2" s="144" t="s">
        <v>613</v>
      </c>
      <c r="B2" s="144"/>
      <c r="C2" s="38"/>
      <c r="D2" s="16" t="s">
        <v>615</v>
      </c>
      <c r="E2" s="19" t="s">
        <v>617</v>
      </c>
    </row>
    <row r="3" spans="1:5" ht="18.95" customHeight="1" x14ac:dyDescent="0.2">
      <c r="A3" s="145" t="s">
        <v>627</v>
      </c>
      <c r="B3" s="145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A4" workbookViewId="0">
      <selection activeCell="C20" sqref="C20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5" s="39" customFormat="1" ht="18" customHeight="1" x14ac:dyDescent="0.25">
      <c r="A1" s="149" t="s">
        <v>626</v>
      </c>
      <c r="B1" s="150"/>
      <c r="C1" s="151"/>
    </row>
    <row r="2" spans="1:5" s="39" customFormat="1" ht="18" customHeight="1" x14ac:dyDescent="0.25">
      <c r="A2" s="152" t="s">
        <v>44</v>
      </c>
      <c r="B2" s="153"/>
      <c r="C2" s="154"/>
    </row>
    <row r="3" spans="1:5" s="39" customFormat="1" ht="18" customHeight="1" x14ac:dyDescent="0.25">
      <c r="A3" s="152" t="s">
        <v>627</v>
      </c>
      <c r="B3" s="153"/>
      <c r="C3" s="154"/>
    </row>
    <row r="4" spans="1:5" s="42" customFormat="1" ht="18" customHeight="1" x14ac:dyDescent="0.2">
      <c r="A4" s="155" t="s">
        <v>624</v>
      </c>
      <c r="B4" s="156"/>
      <c r="C4" s="157"/>
    </row>
    <row r="5" spans="1:5" s="40" customFormat="1" x14ac:dyDescent="0.2">
      <c r="A5" s="60" t="s">
        <v>529</v>
      </c>
      <c r="B5" s="60"/>
      <c r="C5" s="61">
        <v>102864110.28</v>
      </c>
    </row>
    <row r="6" spans="1:5" x14ac:dyDescent="0.2">
      <c r="A6" s="62"/>
      <c r="B6" s="63"/>
      <c r="C6" s="64"/>
    </row>
    <row r="7" spans="1:5" x14ac:dyDescent="0.2">
      <c r="A7" s="73" t="s">
        <v>530</v>
      </c>
      <c r="B7" s="73"/>
      <c r="C7" s="65">
        <f>SUM(C8:C13)</f>
        <v>0</v>
      </c>
    </row>
    <row r="8" spans="1:5" x14ac:dyDescent="0.2">
      <c r="A8" s="82" t="s">
        <v>531</v>
      </c>
      <c r="B8" s="81" t="s">
        <v>345</v>
      </c>
      <c r="C8" s="66">
        <v>0</v>
      </c>
    </row>
    <row r="9" spans="1:5" x14ac:dyDescent="0.2">
      <c r="A9" s="67" t="s">
        <v>532</v>
      </c>
      <c r="B9" s="68" t="s">
        <v>541</v>
      </c>
      <c r="C9" s="66">
        <v>0</v>
      </c>
    </row>
    <row r="10" spans="1:5" x14ac:dyDescent="0.2">
      <c r="A10" s="67" t="s">
        <v>533</v>
      </c>
      <c r="B10" s="68" t="s">
        <v>353</v>
      </c>
      <c r="C10" s="66">
        <v>0</v>
      </c>
    </row>
    <row r="11" spans="1:5" x14ac:dyDescent="0.2">
      <c r="A11" s="67" t="s">
        <v>534</v>
      </c>
      <c r="B11" s="68" t="s">
        <v>354</v>
      </c>
      <c r="C11" s="66">
        <v>0</v>
      </c>
    </row>
    <row r="12" spans="1:5" x14ac:dyDescent="0.2">
      <c r="A12" s="67" t="s">
        <v>535</v>
      </c>
      <c r="B12" s="68" t="s">
        <v>355</v>
      </c>
      <c r="C12" s="66">
        <v>0</v>
      </c>
      <c r="E12" s="139"/>
    </row>
    <row r="13" spans="1:5" x14ac:dyDescent="0.2">
      <c r="A13" s="69" t="s">
        <v>536</v>
      </c>
      <c r="B13" s="70" t="s">
        <v>537</v>
      </c>
      <c r="C13" s="66">
        <v>0</v>
      </c>
    </row>
    <row r="14" spans="1:5" x14ac:dyDescent="0.2">
      <c r="A14" s="80"/>
      <c r="B14" s="71"/>
      <c r="C14" s="72"/>
    </row>
    <row r="15" spans="1:5" x14ac:dyDescent="0.2">
      <c r="A15" s="73" t="s">
        <v>84</v>
      </c>
      <c r="B15" s="63"/>
      <c r="C15" s="65">
        <f>SUM(C16:C18)</f>
        <v>20991943.420000002</v>
      </c>
    </row>
    <row r="16" spans="1:5" x14ac:dyDescent="0.2">
      <c r="A16" s="74">
        <v>3.1</v>
      </c>
      <c r="B16" s="68" t="s">
        <v>540</v>
      </c>
      <c r="C16" s="66">
        <v>0</v>
      </c>
    </row>
    <row r="17" spans="1:6" x14ac:dyDescent="0.2">
      <c r="A17" s="75">
        <v>3.2</v>
      </c>
      <c r="B17" s="68" t="s">
        <v>538</v>
      </c>
      <c r="C17" s="66">
        <v>20991943.420000002</v>
      </c>
    </row>
    <row r="18" spans="1:6" x14ac:dyDescent="0.2">
      <c r="A18" s="75">
        <v>3.3</v>
      </c>
      <c r="B18" s="70" t="s">
        <v>539</v>
      </c>
      <c r="C18" s="76">
        <v>0</v>
      </c>
      <c r="F18" s="139"/>
    </row>
    <row r="19" spans="1:6" x14ac:dyDescent="0.2">
      <c r="A19" s="62"/>
      <c r="B19" s="77"/>
      <c r="C19" s="78"/>
    </row>
    <row r="20" spans="1:6" x14ac:dyDescent="0.2">
      <c r="A20" s="79" t="s">
        <v>83</v>
      </c>
      <c r="B20" s="79"/>
      <c r="C20" s="61">
        <f>C5+C7-C15</f>
        <v>81872166.859999999</v>
      </c>
      <c r="E20" s="14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>
      <selection activeCell="F23" sqref="F23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8" t="s">
        <v>626</v>
      </c>
      <c r="B1" s="159"/>
      <c r="C1" s="160"/>
    </row>
    <row r="2" spans="1:3" s="43" customFormat="1" ht="18.95" customHeight="1" x14ac:dyDescent="0.25">
      <c r="A2" s="161" t="s">
        <v>45</v>
      </c>
      <c r="B2" s="162"/>
      <c r="C2" s="163"/>
    </row>
    <row r="3" spans="1:3" s="43" customFormat="1" ht="18.95" customHeight="1" x14ac:dyDescent="0.25">
      <c r="A3" s="161" t="s">
        <v>627</v>
      </c>
      <c r="B3" s="162"/>
      <c r="C3" s="163"/>
    </row>
    <row r="4" spans="1:3" s="44" customFormat="1" x14ac:dyDescent="0.2">
      <c r="A4" s="155" t="s">
        <v>624</v>
      </c>
      <c r="B4" s="156"/>
      <c r="C4" s="157"/>
    </row>
    <row r="5" spans="1:3" x14ac:dyDescent="0.2">
      <c r="A5" s="91" t="s">
        <v>542</v>
      </c>
      <c r="B5" s="60"/>
      <c r="C5" s="84">
        <v>71932524.459999993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22013931.220000003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121170.24000000001</v>
      </c>
    </row>
    <row r="11" spans="1:3" x14ac:dyDescent="0.2">
      <c r="A11" s="100">
        <v>2.4</v>
      </c>
      <c r="B11" s="83" t="s">
        <v>241</v>
      </c>
      <c r="C11" s="93">
        <v>18328</v>
      </c>
    </row>
    <row r="12" spans="1:3" x14ac:dyDescent="0.2">
      <c r="A12" s="100">
        <v>2.5</v>
      </c>
      <c r="B12" s="83" t="s">
        <v>242</v>
      </c>
      <c r="C12" s="93">
        <v>7114.44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334417.99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18532900.550000001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3000000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5600</v>
      </c>
    </row>
    <row r="31" spans="1:3" x14ac:dyDescent="0.2">
      <c r="A31" s="100" t="s">
        <v>564</v>
      </c>
      <c r="B31" s="83" t="s">
        <v>442</v>
      </c>
      <c r="C31" s="93">
        <v>5600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5" x14ac:dyDescent="0.2">
      <c r="A33" s="100" t="s">
        <v>566</v>
      </c>
      <c r="B33" s="83" t="s">
        <v>452</v>
      </c>
      <c r="C33" s="93">
        <v>0</v>
      </c>
    </row>
    <row r="34" spans="1:5" x14ac:dyDescent="0.2">
      <c r="A34" s="100" t="s">
        <v>567</v>
      </c>
      <c r="B34" s="83" t="s">
        <v>568</v>
      </c>
      <c r="C34" s="93">
        <v>0</v>
      </c>
    </row>
    <row r="35" spans="1:5" x14ac:dyDescent="0.2">
      <c r="A35" s="100" t="s">
        <v>569</v>
      </c>
      <c r="B35" s="83" t="s">
        <v>570</v>
      </c>
      <c r="C35" s="93">
        <v>0</v>
      </c>
    </row>
    <row r="36" spans="1:5" x14ac:dyDescent="0.2">
      <c r="A36" s="100" t="s">
        <v>571</v>
      </c>
      <c r="B36" s="83" t="s">
        <v>460</v>
      </c>
      <c r="C36" s="93">
        <v>0</v>
      </c>
    </row>
    <row r="37" spans="1:5" x14ac:dyDescent="0.2">
      <c r="A37" s="100" t="s">
        <v>572</v>
      </c>
      <c r="B37" s="92" t="s">
        <v>573</v>
      </c>
      <c r="C37" s="99">
        <v>0</v>
      </c>
    </row>
    <row r="38" spans="1:5" x14ac:dyDescent="0.2">
      <c r="A38" s="85"/>
      <c r="B38" s="88"/>
      <c r="C38" s="89"/>
      <c r="E38" s="141"/>
    </row>
    <row r="39" spans="1:5" x14ac:dyDescent="0.2">
      <c r="A39" s="90" t="s">
        <v>85</v>
      </c>
      <c r="B39" s="60"/>
      <c r="C39" s="61">
        <f>C5-C7+C30</f>
        <v>49924193.239999995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8" t="s">
        <v>626</v>
      </c>
      <c r="B1" s="164"/>
      <c r="C1" s="164"/>
      <c r="D1" s="164"/>
      <c r="E1" s="164"/>
      <c r="F1" s="164"/>
      <c r="G1" s="29" t="s">
        <v>614</v>
      </c>
      <c r="H1" s="30">
        <v>2020</v>
      </c>
    </row>
    <row r="2" spans="1:10" ht="18.95" customHeight="1" x14ac:dyDescent="0.2">
      <c r="A2" s="148" t="s">
        <v>625</v>
      </c>
      <c r="B2" s="164"/>
      <c r="C2" s="164"/>
      <c r="D2" s="164"/>
      <c r="E2" s="164"/>
      <c r="F2" s="164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5" t="s">
        <v>627</v>
      </c>
      <c r="B3" s="166"/>
      <c r="C3" s="166"/>
      <c r="D3" s="166"/>
      <c r="E3" s="166"/>
      <c r="F3" s="166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22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7" t="s">
        <v>35</v>
      </c>
      <c r="B5" s="167"/>
      <c r="C5" s="167"/>
      <c r="D5" s="167"/>
      <c r="E5" s="167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8" t="s">
        <v>37</v>
      </c>
      <c r="C10" s="168"/>
      <c r="D10" s="168"/>
      <c r="E10" s="168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8" t="s">
        <v>39</v>
      </c>
      <c r="C12" s="168"/>
      <c r="D12" s="168"/>
      <c r="E12" s="168"/>
    </row>
    <row r="13" spans="1:8" s="129" customFormat="1" ht="26.1" customHeight="1" x14ac:dyDescent="0.2">
      <c r="A13" s="133" t="s">
        <v>608</v>
      </c>
      <c r="B13" s="168" t="s">
        <v>40</v>
      </c>
      <c r="C13" s="168"/>
      <c r="D13" s="168"/>
      <c r="E13" s="168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34" zoomScale="106" zoomScaleNormal="106" workbookViewId="0">
      <selection activeCell="A119" sqref="A11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6" t="s">
        <v>626</v>
      </c>
      <c r="B1" s="147"/>
      <c r="C1" s="147"/>
      <c r="D1" s="147"/>
      <c r="E1" s="147"/>
      <c r="F1" s="147"/>
      <c r="G1" s="16" t="s">
        <v>614</v>
      </c>
      <c r="H1" s="27">
        <v>2020</v>
      </c>
    </row>
    <row r="2" spans="1:8" s="18" customFormat="1" ht="18.95" customHeight="1" x14ac:dyDescent="0.25">
      <c r="A2" s="146" t="s">
        <v>618</v>
      </c>
      <c r="B2" s="147"/>
      <c r="C2" s="147"/>
      <c r="D2" s="147"/>
      <c r="E2" s="147"/>
      <c r="F2" s="147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6" t="s">
        <v>627</v>
      </c>
      <c r="B3" s="147"/>
      <c r="C3" s="147"/>
      <c r="D3" s="147"/>
      <c r="E3" s="147"/>
      <c r="F3" s="147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3353860.21</v>
      </c>
      <c r="D9" s="22" t="s">
        <v>628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440975.01</v>
      </c>
      <c r="D15" s="26">
        <v>434717.95</v>
      </c>
      <c r="E15" s="26">
        <v>994793.05</v>
      </c>
      <c r="F15" s="26">
        <v>528519.87</v>
      </c>
      <c r="G15" s="26">
        <v>2108719.12</v>
      </c>
      <c r="H15" s="22" t="s">
        <v>629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26500</v>
      </c>
      <c r="D20" s="26">
        <v>26500</v>
      </c>
      <c r="E20" s="26">
        <v>0</v>
      </c>
      <c r="F20" s="26">
        <v>0</v>
      </c>
      <c r="G20" s="26">
        <v>0</v>
      </c>
      <c r="H20" s="22" t="s">
        <v>630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189490.8</v>
      </c>
      <c r="D23" s="26">
        <v>189490.8</v>
      </c>
      <c r="E23" s="26">
        <v>0</v>
      </c>
      <c r="F23" s="26">
        <v>0</v>
      </c>
      <c r="G23" s="26">
        <v>0</v>
      </c>
      <c r="H23" s="22" t="s">
        <v>630</v>
      </c>
    </row>
    <row r="24" spans="1:8" x14ac:dyDescent="0.2">
      <c r="A24" s="24">
        <v>1131</v>
      </c>
      <c r="B24" s="22" t="s">
        <v>211</v>
      </c>
      <c r="C24" s="26">
        <v>115608.3</v>
      </c>
      <c r="D24" s="26">
        <v>115608.3</v>
      </c>
      <c r="E24" s="26">
        <v>0</v>
      </c>
      <c r="F24" s="26">
        <v>0</v>
      </c>
      <c r="G24" s="26">
        <v>0</v>
      </c>
      <c r="H24" s="22" t="s">
        <v>630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7482058.3499999996</v>
      </c>
      <c r="D27" s="26">
        <v>7482058.3499999996</v>
      </c>
      <c r="E27" s="26">
        <v>0</v>
      </c>
      <c r="F27" s="26">
        <v>0</v>
      </c>
      <c r="G27" s="26">
        <v>0</v>
      </c>
      <c r="H27" s="22" t="s">
        <v>630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17550</v>
      </c>
      <c r="D41" s="22" t="s">
        <v>631</v>
      </c>
      <c r="E41" s="22" t="s">
        <v>632</v>
      </c>
      <c r="F41" s="22" t="s">
        <v>633</v>
      </c>
    </row>
    <row r="42" spans="1:8" x14ac:dyDescent="0.2">
      <c r="A42" s="24">
        <v>1151</v>
      </c>
      <c r="B42" s="22" t="s">
        <v>226</v>
      </c>
      <c r="C42" s="26">
        <v>17550</v>
      </c>
      <c r="D42" s="22" t="s">
        <v>631</v>
      </c>
      <c r="E42" s="22" t="s">
        <v>632</v>
      </c>
      <c r="F42" s="22" t="s">
        <v>633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311128482.72000003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8158459.6100000003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647507.26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301323153.55000001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999362.3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20576314.16</v>
      </c>
      <c r="D62" s="26">
        <f t="shared" ref="D62:E62" si="0">SUM(D63:D70)</f>
        <v>5600</v>
      </c>
      <c r="E62" s="26">
        <f t="shared" si="0"/>
        <v>-7340585.4100000001</v>
      </c>
      <c r="F62" s="22" t="s">
        <v>638</v>
      </c>
      <c r="G62" s="22" t="s">
        <v>634</v>
      </c>
      <c r="H62" s="22" t="s">
        <v>636</v>
      </c>
      <c r="I62" s="22" t="s">
        <v>637</v>
      </c>
    </row>
    <row r="63" spans="1:9" x14ac:dyDescent="0.2">
      <c r="A63" s="24">
        <v>1241</v>
      </c>
      <c r="B63" s="22" t="s">
        <v>240</v>
      </c>
      <c r="C63" s="26">
        <v>3763882.27</v>
      </c>
      <c r="D63" s="26">
        <v>5600</v>
      </c>
      <c r="E63" s="26">
        <v>-1253129.3</v>
      </c>
      <c r="F63" s="22" t="s">
        <v>638</v>
      </c>
      <c r="G63" s="22" t="s">
        <v>634</v>
      </c>
      <c r="H63" s="22" t="s">
        <v>636</v>
      </c>
      <c r="I63" s="22" t="s">
        <v>637</v>
      </c>
    </row>
    <row r="64" spans="1:9" x14ac:dyDescent="0.2">
      <c r="A64" s="24">
        <v>1242</v>
      </c>
      <c r="B64" s="22" t="s">
        <v>241</v>
      </c>
      <c r="C64" s="26">
        <v>561651.52</v>
      </c>
      <c r="D64" s="26">
        <v>0</v>
      </c>
      <c r="E64" s="26">
        <v>-125899.52</v>
      </c>
      <c r="F64" s="22" t="s">
        <v>638</v>
      </c>
      <c r="G64" s="22" t="s">
        <v>634</v>
      </c>
      <c r="H64" s="22" t="s">
        <v>636</v>
      </c>
      <c r="I64" s="22" t="s">
        <v>637</v>
      </c>
    </row>
    <row r="65" spans="1:9" x14ac:dyDescent="0.2">
      <c r="A65" s="24">
        <v>1243</v>
      </c>
      <c r="B65" s="22" t="s">
        <v>242</v>
      </c>
      <c r="C65" s="26">
        <v>7114.44</v>
      </c>
      <c r="D65" s="26">
        <v>0</v>
      </c>
      <c r="E65" s="26">
        <v>0</v>
      </c>
      <c r="F65" s="22" t="s">
        <v>638</v>
      </c>
      <c r="G65" s="22" t="s">
        <v>634</v>
      </c>
      <c r="H65" s="22" t="s">
        <v>636</v>
      </c>
      <c r="I65" s="22" t="s">
        <v>637</v>
      </c>
    </row>
    <row r="66" spans="1:9" x14ac:dyDescent="0.2">
      <c r="A66" s="24">
        <v>1244</v>
      </c>
      <c r="B66" s="22" t="s">
        <v>243</v>
      </c>
      <c r="C66" s="26">
        <v>10390730.779999999</v>
      </c>
      <c r="D66" s="26">
        <v>0</v>
      </c>
      <c r="E66" s="26">
        <v>-3757201.48</v>
      </c>
      <c r="F66" s="22" t="s">
        <v>638</v>
      </c>
      <c r="G66" s="22" t="s">
        <v>634</v>
      </c>
      <c r="H66" s="22" t="s">
        <v>636</v>
      </c>
      <c r="I66" s="22" t="s">
        <v>637</v>
      </c>
    </row>
    <row r="67" spans="1:9" x14ac:dyDescent="0.2">
      <c r="A67" s="24">
        <v>1245</v>
      </c>
      <c r="B67" s="22" t="s">
        <v>244</v>
      </c>
      <c r="C67" s="26">
        <v>48319.27</v>
      </c>
      <c r="D67" s="26">
        <v>0</v>
      </c>
      <c r="E67" s="26">
        <v>-4131.34</v>
      </c>
      <c r="F67" s="22" t="s">
        <v>638</v>
      </c>
      <c r="G67" s="22" t="s">
        <v>634</v>
      </c>
      <c r="H67" s="22" t="s">
        <v>636</v>
      </c>
      <c r="I67" s="22" t="s">
        <v>637</v>
      </c>
    </row>
    <row r="68" spans="1:9" x14ac:dyDescent="0.2">
      <c r="A68" s="24">
        <v>1246</v>
      </c>
      <c r="B68" s="22" t="s">
        <v>245</v>
      </c>
      <c r="C68" s="26">
        <v>5800635.8799999999</v>
      </c>
      <c r="D68" s="26">
        <v>0</v>
      </c>
      <c r="E68" s="26">
        <v>-2200223.77</v>
      </c>
      <c r="F68" s="22" t="s">
        <v>638</v>
      </c>
      <c r="G68" s="22" t="s">
        <v>634</v>
      </c>
      <c r="H68" s="22" t="s">
        <v>636</v>
      </c>
      <c r="I68" s="22" t="s">
        <v>637</v>
      </c>
    </row>
    <row r="69" spans="1:9" x14ac:dyDescent="0.2">
      <c r="A69" s="24">
        <v>1247</v>
      </c>
      <c r="B69" s="22" t="s">
        <v>246</v>
      </c>
      <c r="C69" s="26">
        <v>3980</v>
      </c>
      <c r="D69" s="26">
        <v>0</v>
      </c>
      <c r="E69" s="26">
        <v>0</v>
      </c>
      <c r="F69" s="22" t="s">
        <v>638</v>
      </c>
      <c r="G69" s="22" t="s">
        <v>634</v>
      </c>
      <c r="H69" s="22" t="s">
        <v>636</v>
      </c>
      <c r="I69" s="22" t="s">
        <v>637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387224.3</v>
      </c>
      <c r="D74" s="26">
        <f>SUM(D75:D79)</f>
        <v>0</v>
      </c>
      <c r="E74" s="26">
        <f>SUM(E75:E79)</f>
        <v>0</v>
      </c>
      <c r="F74" s="22" t="s">
        <v>638</v>
      </c>
      <c r="G74" s="22" t="s">
        <v>634</v>
      </c>
      <c r="H74" s="22" t="s">
        <v>635</v>
      </c>
      <c r="I74" s="22" t="s">
        <v>639</v>
      </c>
    </row>
    <row r="75" spans="1:9" x14ac:dyDescent="0.2">
      <c r="A75" s="24">
        <v>1251</v>
      </c>
      <c r="B75" s="22" t="s">
        <v>250</v>
      </c>
      <c r="C75" s="26">
        <v>43226.73</v>
      </c>
      <c r="D75" s="26">
        <v>0</v>
      </c>
      <c r="E75" s="26">
        <v>0</v>
      </c>
      <c r="F75" s="22" t="s">
        <v>638</v>
      </c>
      <c r="G75" s="22" t="s">
        <v>634</v>
      </c>
      <c r="H75" s="22" t="s">
        <v>635</v>
      </c>
      <c r="I75" s="22" t="s">
        <v>639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343997.57</v>
      </c>
      <c r="D78" s="26">
        <v>0</v>
      </c>
      <c r="E78" s="26">
        <v>0</v>
      </c>
      <c r="F78" s="22" t="s">
        <v>638</v>
      </c>
      <c r="G78" s="22" t="s">
        <v>634</v>
      </c>
      <c r="H78" s="22" t="s">
        <v>635</v>
      </c>
      <c r="I78" s="22" t="s">
        <v>639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12411580.1</v>
      </c>
      <c r="D80" s="26">
        <f>SUM(D81:D86)</f>
        <v>0</v>
      </c>
      <c r="E80" s="26">
        <f>SUM(E81:E86)</f>
        <v>0</v>
      </c>
      <c r="F80" s="22" t="s">
        <v>638</v>
      </c>
      <c r="G80" s="22" t="s">
        <v>634</v>
      </c>
      <c r="H80" s="22" t="s">
        <v>635</v>
      </c>
      <c r="I80" s="22" t="s">
        <v>639</v>
      </c>
    </row>
    <row r="81" spans="1:9" x14ac:dyDescent="0.2">
      <c r="A81" s="24">
        <v>1271</v>
      </c>
      <c r="B81" s="22" t="s">
        <v>256</v>
      </c>
      <c r="C81" s="26">
        <v>12131179.449999999</v>
      </c>
      <c r="D81" s="26">
        <v>0</v>
      </c>
      <c r="E81" s="26">
        <v>0</v>
      </c>
      <c r="F81" s="22" t="s">
        <v>638</v>
      </c>
      <c r="G81" s="22" t="s">
        <v>634</v>
      </c>
      <c r="H81" s="22" t="s">
        <v>635</v>
      </c>
      <c r="I81" s="22" t="s">
        <v>639</v>
      </c>
    </row>
    <row r="82" spans="1:9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9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9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9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9" x14ac:dyDescent="0.2">
      <c r="A86" s="24">
        <v>1279</v>
      </c>
      <c r="B86" s="22" t="s">
        <v>261</v>
      </c>
      <c r="C86" s="26">
        <v>280400.65000000002</v>
      </c>
      <c r="D86" s="26">
        <v>0</v>
      </c>
      <c r="E86" s="26">
        <v>0</v>
      </c>
      <c r="F86" s="22" t="s">
        <v>638</v>
      </c>
      <c r="G86" s="22" t="s">
        <v>634</v>
      </c>
      <c r="H86" s="22" t="s">
        <v>635</v>
      </c>
      <c r="I86" s="22" t="s">
        <v>639</v>
      </c>
    </row>
    <row r="88" spans="1:9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9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9" x14ac:dyDescent="0.2">
      <c r="A90" s="24">
        <v>1160</v>
      </c>
      <c r="B90" s="22" t="s">
        <v>263</v>
      </c>
      <c r="C90" s="26">
        <f>SUM(C91:C92)</f>
        <v>0</v>
      </c>
    </row>
    <row r="91" spans="1:9" x14ac:dyDescent="0.2">
      <c r="A91" s="24">
        <v>1161</v>
      </c>
      <c r="B91" s="22" t="s">
        <v>264</v>
      </c>
      <c r="C91" s="26">
        <v>0</v>
      </c>
    </row>
    <row r="92" spans="1:9" x14ac:dyDescent="0.2">
      <c r="A92" s="24">
        <v>1162</v>
      </c>
      <c r="B92" s="22" t="s">
        <v>265</v>
      </c>
      <c r="C92" s="26">
        <v>0</v>
      </c>
    </row>
    <row r="94" spans="1:9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9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9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5123830</v>
      </c>
      <c r="D110" s="26">
        <f>SUM(D111:D119)</f>
        <v>5123830</v>
      </c>
      <c r="E110" s="26">
        <f>SUM(E111:E119)</f>
        <v>0</v>
      </c>
      <c r="F110" s="26">
        <f>SUM(F111:F119)</f>
        <v>0</v>
      </c>
      <c r="G110" s="26">
        <f>SUM(G111:G119)</f>
        <v>0</v>
      </c>
      <c r="H110" s="22" t="s">
        <v>640</v>
      </c>
    </row>
    <row r="111" spans="1:8" x14ac:dyDescent="0.2">
      <c r="A111" s="24">
        <v>2111</v>
      </c>
      <c r="B111" s="22" t="s">
        <v>273</v>
      </c>
      <c r="C111" s="26">
        <v>2433383.61</v>
      </c>
      <c r="D111" s="26">
        <f>C111</f>
        <v>2433383.61</v>
      </c>
      <c r="E111" s="26">
        <v>0</v>
      </c>
      <c r="F111" s="26">
        <v>0</v>
      </c>
      <c r="G111" s="26">
        <v>0</v>
      </c>
      <c r="H111" s="22" t="s">
        <v>640</v>
      </c>
    </row>
    <row r="112" spans="1:8" x14ac:dyDescent="0.2">
      <c r="A112" s="24">
        <v>2112</v>
      </c>
      <c r="B112" s="22" t="s">
        <v>274</v>
      </c>
      <c r="C112" s="26">
        <v>151419.85999999999</v>
      </c>
      <c r="D112" s="26">
        <f t="shared" ref="D112:D119" si="1">C112</f>
        <v>151419.85999999999</v>
      </c>
      <c r="E112" s="26">
        <v>0</v>
      </c>
      <c r="F112" s="26">
        <v>0</v>
      </c>
      <c r="G112" s="26">
        <v>0</v>
      </c>
      <c r="H112" s="22" t="s">
        <v>640</v>
      </c>
    </row>
    <row r="113" spans="1:8" x14ac:dyDescent="0.2">
      <c r="A113" s="24">
        <v>2113</v>
      </c>
      <c r="B113" s="22" t="s">
        <v>275</v>
      </c>
      <c r="C113" s="26">
        <v>405441.33</v>
      </c>
      <c r="D113" s="26">
        <f t="shared" si="1"/>
        <v>405441.33</v>
      </c>
      <c r="E113" s="26">
        <v>0</v>
      </c>
      <c r="F113" s="26">
        <v>0</v>
      </c>
      <c r="G113" s="26">
        <v>0</v>
      </c>
      <c r="H113" s="22" t="s">
        <v>640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2625.01</v>
      </c>
      <c r="D115" s="26">
        <f t="shared" si="1"/>
        <v>2625.01</v>
      </c>
      <c r="E115" s="26">
        <v>0</v>
      </c>
      <c r="F115" s="26">
        <v>0</v>
      </c>
      <c r="G115" s="26">
        <v>0</v>
      </c>
      <c r="H115" s="22" t="s">
        <v>640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541446.77</v>
      </c>
      <c r="D117" s="26">
        <f t="shared" si="1"/>
        <v>541446.77</v>
      </c>
      <c r="E117" s="26">
        <v>0</v>
      </c>
      <c r="F117" s="26">
        <v>0</v>
      </c>
      <c r="G117" s="26">
        <v>0</v>
      </c>
      <c r="H117" s="22" t="s">
        <v>640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1589513.42</v>
      </c>
      <c r="D119" s="26">
        <f t="shared" si="1"/>
        <v>1589513.42</v>
      </c>
      <c r="E119" s="26">
        <v>0</v>
      </c>
      <c r="F119" s="26">
        <v>0</v>
      </c>
      <c r="G119" s="26">
        <v>0</v>
      </c>
      <c r="H119" s="22" t="s">
        <v>640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54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90" zoomScaleNormal="100" workbookViewId="0">
      <selection activeCell="E198" sqref="E198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4" t="s">
        <v>626</v>
      </c>
      <c r="B1" s="144"/>
      <c r="C1" s="144"/>
      <c r="D1" s="16" t="s">
        <v>614</v>
      </c>
      <c r="E1" s="27">
        <v>2020</v>
      </c>
    </row>
    <row r="2" spans="1:5" s="18" customFormat="1" ht="18.95" customHeight="1" x14ac:dyDescent="0.25">
      <c r="A2" s="144" t="s">
        <v>621</v>
      </c>
      <c r="B2" s="144"/>
      <c r="C2" s="144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4" t="s">
        <v>627</v>
      </c>
      <c r="B3" s="144"/>
      <c r="C3" s="144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2865811.2800000003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900598.87000000011</v>
      </c>
      <c r="D9" s="102" t="s">
        <v>641</v>
      </c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857318.06</v>
      </c>
      <c r="D11" s="102" t="s">
        <v>641</v>
      </c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43280.81</v>
      </c>
      <c r="D16" s="102" t="s">
        <v>641</v>
      </c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10000</v>
      </c>
      <c r="D25" s="102" t="s">
        <v>641</v>
      </c>
      <c r="E25" s="51"/>
    </row>
    <row r="26" spans="1:5" x14ac:dyDescent="0.2">
      <c r="A26" s="52">
        <v>4131</v>
      </c>
      <c r="B26" s="53" t="s">
        <v>323</v>
      </c>
      <c r="C26" s="57">
        <v>10000</v>
      </c>
      <c r="D26" s="102" t="s">
        <v>641</v>
      </c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1676643.9500000002</v>
      </c>
      <c r="D28" s="102" t="s">
        <v>641</v>
      </c>
      <c r="E28" s="51"/>
    </row>
    <row r="29" spans="1:5" x14ac:dyDescent="0.2">
      <c r="A29" s="52">
        <v>4141</v>
      </c>
      <c r="B29" s="53" t="s">
        <v>325</v>
      </c>
      <c r="C29" s="57">
        <v>48080.01</v>
      </c>
      <c r="D29" s="102" t="s">
        <v>641</v>
      </c>
      <c r="E29" s="51"/>
    </row>
    <row r="30" spans="1:5" x14ac:dyDescent="0.2">
      <c r="A30" s="52">
        <v>4143</v>
      </c>
      <c r="B30" s="53" t="s">
        <v>326</v>
      </c>
      <c r="C30" s="57">
        <v>1526509.42</v>
      </c>
      <c r="D30" s="102" t="s">
        <v>641</v>
      </c>
      <c r="E30" s="51"/>
    </row>
    <row r="31" spans="1:5" x14ac:dyDescent="0.2">
      <c r="A31" s="52">
        <v>4144</v>
      </c>
      <c r="B31" s="53" t="s">
        <v>327</v>
      </c>
      <c r="C31" s="57">
        <v>16894.07</v>
      </c>
      <c r="D31" s="102" t="s">
        <v>641</v>
      </c>
      <c r="E31" s="51"/>
    </row>
    <row r="32" spans="1:5" ht="22.5" x14ac:dyDescent="0.2">
      <c r="A32" s="52">
        <v>4145</v>
      </c>
      <c r="B32" s="54" t="s">
        <v>500</v>
      </c>
      <c r="C32" s="57">
        <v>27599.360000000001</v>
      </c>
      <c r="D32" s="102" t="s">
        <v>641</v>
      </c>
      <c r="E32" s="51"/>
    </row>
    <row r="33" spans="1:5" x14ac:dyDescent="0.2">
      <c r="A33" s="52">
        <v>4149</v>
      </c>
      <c r="B33" s="53" t="s">
        <v>328</v>
      </c>
      <c r="C33" s="57">
        <v>57561.09</v>
      </c>
      <c r="D33" s="102" t="s">
        <v>641</v>
      </c>
      <c r="E33" s="51"/>
    </row>
    <row r="34" spans="1:5" x14ac:dyDescent="0.2">
      <c r="A34" s="52">
        <v>4150</v>
      </c>
      <c r="B34" s="53" t="s">
        <v>501</v>
      </c>
      <c r="C34" s="57">
        <f>SUM(C35:C36)</f>
        <v>109461.68</v>
      </c>
      <c r="D34" s="102" t="s">
        <v>641</v>
      </c>
      <c r="E34" s="51"/>
    </row>
    <row r="35" spans="1:5" x14ac:dyDescent="0.2">
      <c r="A35" s="52">
        <v>4151</v>
      </c>
      <c r="B35" s="53" t="s">
        <v>501</v>
      </c>
      <c r="C35" s="57">
        <v>109461.68</v>
      </c>
      <c r="D35" s="102" t="s">
        <v>641</v>
      </c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169106.78</v>
      </c>
      <c r="D37" s="102" t="s">
        <v>641</v>
      </c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169106.78</v>
      </c>
      <c r="D39" s="102" t="s">
        <v>641</v>
      </c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79006355.580000013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79006355.580000013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38689135.770000003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29373200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10579010.52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365009.29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49924193.24000001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29470030.300000001</v>
      </c>
      <c r="D100" s="59">
        <f>C100/$C$99</f>
        <v>0.59029557389799081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20436029.390000001</v>
      </c>
      <c r="D101" s="59">
        <f t="shared" ref="D101:D164" si="0">C101/$C$99</f>
        <v>0.40934120440881455</v>
      </c>
      <c r="E101" s="58"/>
    </row>
    <row r="102" spans="1:5" x14ac:dyDescent="0.2">
      <c r="A102" s="56">
        <v>5111</v>
      </c>
      <c r="B102" s="53" t="s">
        <v>364</v>
      </c>
      <c r="C102" s="57">
        <v>18874110.75</v>
      </c>
      <c r="D102" s="59">
        <f t="shared" si="0"/>
        <v>0.37805539809660421</v>
      </c>
      <c r="E102" s="58" t="s">
        <v>642</v>
      </c>
    </row>
    <row r="103" spans="1:5" x14ac:dyDescent="0.2">
      <c r="A103" s="56">
        <v>5112</v>
      </c>
      <c r="B103" s="53" t="s">
        <v>365</v>
      </c>
      <c r="C103" s="57">
        <v>336138.25</v>
      </c>
      <c r="D103" s="59">
        <f t="shared" si="0"/>
        <v>6.7329730975137928E-3</v>
      </c>
      <c r="E103" s="58"/>
    </row>
    <row r="104" spans="1:5" x14ac:dyDescent="0.2">
      <c r="A104" s="56">
        <v>5113</v>
      </c>
      <c r="B104" s="53" t="s">
        <v>366</v>
      </c>
      <c r="C104" s="57">
        <v>272126.87</v>
      </c>
      <c r="D104" s="59">
        <f t="shared" si="0"/>
        <v>5.4508015521013541E-3</v>
      </c>
      <c r="E104" s="58"/>
    </row>
    <row r="105" spans="1:5" x14ac:dyDescent="0.2">
      <c r="A105" s="56">
        <v>5114</v>
      </c>
      <c r="B105" s="53" t="s">
        <v>367</v>
      </c>
      <c r="C105" s="57">
        <v>613557.82999999996</v>
      </c>
      <c r="D105" s="59">
        <f t="shared" si="0"/>
        <v>1.228978958258675E-2</v>
      </c>
      <c r="E105" s="58"/>
    </row>
    <row r="106" spans="1:5" x14ac:dyDescent="0.2">
      <c r="A106" s="56">
        <v>5115</v>
      </c>
      <c r="B106" s="53" t="s">
        <v>368</v>
      </c>
      <c r="C106" s="57">
        <v>340095.69</v>
      </c>
      <c r="D106" s="59">
        <f t="shared" si="0"/>
        <v>6.8122420800084205E-3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3993924.18</v>
      </c>
      <c r="D108" s="59">
        <f t="shared" si="0"/>
        <v>7.9999774073464813E-2</v>
      </c>
      <c r="E108" s="58"/>
    </row>
    <row r="109" spans="1:5" x14ac:dyDescent="0.2">
      <c r="A109" s="56">
        <v>5121</v>
      </c>
      <c r="B109" s="53" t="s">
        <v>371</v>
      </c>
      <c r="C109" s="57">
        <v>358921.97</v>
      </c>
      <c r="D109" s="59">
        <f t="shared" si="0"/>
        <v>7.1893394105450731E-3</v>
      </c>
      <c r="E109" s="58"/>
    </row>
    <row r="110" spans="1:5" x14ac:dyDescent="0.2">
      <c r="A110" s="56">
        <v>5122</v>
      </c>
      <c r="B110" s="53" t="s">
        <v>372</v>
      </c>
      <c r="C110" s="57">
        <v>116537.71</v>
      </c>
      <c r="D110" s="59">
        <f t="shared" si="0"/>
        <v>2.334293304245691E-3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426246.52</v>
      </c>
      <c r="D112" s="59">
        <f t="shared" si="0"/>
        <v>8.537874972779429E-3</v>
      </c>
      <c r="E112" s="58"/>
    </row>
    <row r="113" spans="1:5" x14ac:dyDescent="0.2">
      <c r="A113" s="56">
        <v>5125</v>
      </c>
      <c r="B113" s="53" t="s">
        <v>375</v>
      </c>
      <c r="C113" s="57">
        <v>151568.59</v>
      </c>
      <c r="D113" s="59">
        <f t="shared" si="0"/>
        <v>3.0359747481820292E-3</v>
      </c>
      <c r="E113" s="58"/>
    </row>
    <row r="114" spans="1:5" x14ac:dyDescent="0.2">
      <c r="A114" s="56">
        <v>5126</v>
      </c>
      <c r="B114" s="53" t="s">
        <v>376</v>
      </c>
      <c r="C114" s="57">
        <v>2712149.81</v>
      </c>
      <c r="D114" s="59">
        <f t="shared" si="0"/>
        <v>5.4325360791749058E-2</v>
      </c>
      <c r="E114" s="58"/>
    </row>
    <row r="115" spans="1:5" x14ac:dyDescent="0.2">
      <c r="A115" s="56">
        <v>5127</v>
      </c>
      <c r="B115" s="53" t="s">
        <v>377</v>
      </c>
      <c r="C115" s="57">
        <v>221101.34</v>
      </c>
      <c r="D115" s="59">
        <f t="shared" si="0"/>
        <v>4.4287413706837891E-3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7398.24</v>
      </c>
      <c r="D117" s="59">
        <f t="shared" si="0"/>
        <v>1.4818947527974111E-4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5040076.7299999995</v>
      </c>
      <c r="D118" s="59">
        <f>C118/$C$99</f>
        <v>0.10095459541571149</v>
      </c>
      <c r="E118" s="58"/>
    </row>
    <row r="119" spans="1:5" x14ac:dyDescent="0.2">
      <c r="A119" s="56">
        <v>5131</v>
      </c>
      <c r="B119" s="53" t="s">
        <v>381</v>
      </c>
      <c r="C119" s="57">
        <v>1674599.97</v>
      </c>
      <c r="D119" s="59">
        <f t="shared" si="0"/>
        <v>3.3542854903026963E-2</v>
      </c>
      <c r="E119" s="58"/>
    </row>
    <row r="120" spans="1:5" x14ac:dyDescent="0.2">
      <c r="A120" s="56">
        <v>5132</v>
      </c>
      <c r="B120" s="53" t="s">
        <v>382</v>
      </c>
      <c r="C120" s="57">
        <v>35447.199999999997</v>
      </c>
      <c r="D120" s="59">
        <f t="shared" si="0"/>
        <v>7.1002048705314218E-4</v>
      </c>
      <c r="E120" s="58"/>
    </row>
    <row r="121" spans="1:5" x14ac:dyDescent="0.2">
      <c r="A121" s="56">
        <v>5133</v>
      </c>
      <c r="B121" s="53" t="s">
        <v>383</v>
      </c>
      <c r="C121" s="57">
        <v>217875.81</v>
      </c>
      <c r="D121" s="59">
        <f t="shared" si="0"/>
        <v>4.3641328153788701E-3</v>
      </c>
      <c r="E121" s="58"/>
    </row>
    <row r="122" spans="1:5" x14ac:dyDescent="0.2">
      <c r="A122" s="56">
        <v>5134</v>
      </c>
      <c r="B122" s="53" t="s">
        <v>384</v>
      </c>
      <c r="C122" s="57">
        <v>264467.3</v>
      </c>
      <c r="D122" s="59">
        <f t="shared" si="0"/>
        <v>5.2973775405569263E-3</v>
      </c>
      <c r="E122" s="58"/>
    </row>
    <row r="123" spans="1:5" x14ac:dyDescent="0.2">
      <c r="A123" s="56">
        <v>5135</v>
      </c>
      <c r="B123" s="53" t="s">
        <v>385</v>
      </c>
      <c r="C123" s="57">
        <v>1257522.1100000001</v>
      </c>
      <c r="D123" s="59">
        <f t="shared" si="0"/>
        <v>2.5188631570964567E-2</v>
      </c>
      <c r="E123" s="58"/>
    </row>
    <row r="124" spans="1:5" x14ac:dyDescent="0.2">
      <c r="A124" s="56">
        <v>5136</v>
      </c>
      <c r="B124" s="53" t="s">
        <v>386</v>
      </c>
      <c r="C124" s="57">
        <v>212549.2</v>
      </c>
      <c r="D124" s="59">
        <f t="shared" si="0"/>
        <v>4.2574388529067388E-3</v>
      </c>
      <c r="E124" s="58"/>
    </row>
    <row r="125" spans="1:5" x14ac:dyDescent="0.2">
      <c r="A125" s="56">
        <v>5137</v>
      </c>
      <c r="B125" s="53" t="s">
        <v>387</v>
      </c>
      <c r="C125" s="57">
        <v>96687.84</v>
      </c>
      <c r="D125" s="59">
        <f t="shared" si="0"/>
        <v>1.936693088563167E-3</v>
      </c>
      <c r="E125" s="58"/>
    </row>
    <row r="126" spans="1:5" x14ac:dyDescent="0.2">
      <c r="A126" s="56">
        <v>5138</v>
      </c>
      <c r="B126" s="53" t="s">
        <v>388</v>
      </c>
      <c r="C126" s="57">
        <v>931281.13</v>
      </c>
      <c r="D126" s="59">
        <f t="shared" si="0"/>
        <v>1.8653904441140647E-2</v>
      </c>
      <c r="E126" s="58"/>
    </row>
    <row r="127" spans="1:5" x14ac:dyDescent="0.2">
      <c r="A127" s="56">
        <v>5139</v>
      </c>
      <c r="B127" s="53" t="s">
        <v>389</v>
      </c>
      <c r="C127" s="57">
        <v>349646.17</v>
      </c>
      <c r="D127" s="59">
        <f t="shared" si="0"/>
        <v>7.0035417161204774E-3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19816143.880000003</v>
      </c>
      <c r="D128" s="59">
        <f t="shared" si="0"/>
        <v>0.396924669062514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3995000</v>
      </c>
      <c r="D132" s="59">
        <f t="shared" si="0"/>
        <v>8.002132314477034E-2</v>
      </c>
      <c r="E132" s="58"/>
    </row>
    <row r="133" spans="1:5" x14ac:dyDescent="0.2">
      <c r="A133" s="56">
        <v>5221</v>
      </c>
      <c r="B133" s="53" t="s">
        <v>395</v>
      </c>
      <c r="C133" s="57">
        <v>3995000</v>
      </c>
      <c r="D133" s="59">
        <f t="shared" si="0"/>
        <v>8.002132314477034E-2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3020199.33</v>
      </c>
      <c r="D135" s="59">
        <f t="shared" si="0"/>
        <v>6.0495706269724378E-2</v>
      </c>
      <c r="E135" s="58"/>
    </row>
    <row r="136" spans="1:5" x14ac:dyDescent="0.2">
      <c r="A136" s="56">
        <v>5231</v>
      </c>
      <c r="B136" s="53" t="s">
        <v>397</v>
      </c>
      <c r="C136" s="57">
        <v>3020199.33</v>
      </c>
      <c r="D136" s="59">
        <f t="shared" si="0"/>
        <v>6.0495706269724378E-2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12800944.550000001</v>
      </c>
      <c r="D138" s="59">
        <f t="shared" si="0"/>
        <v>0.25640763964801927</v>
      </c>
      <c r="E138" s="58"/>
    </row>
    <row r="139" spans="1:5" x14ac:dyDescent="0.2">
      <c r="A139" s="56">
        <v>5241</v>
      </c>
      <c r="B139" s="53" t="s">
        <v>399</v>
      </c>
      <c r="C139" s="57">
        <v>12800944.550000001</v>
      </c>
      <c r="D139" s="59">
        <f t="shared" si="0"/>
        <v>0.25640763964801927</v>
      </c>
      <c r="E139" s="58" t="s">
        <v>643</v>
      </c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566044.06000000006</v>
      </c>
      <c r="D161" s="59">
        <f t="shared" si="0"/>
        <v>1.1338071248920596E-2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566044.06000000006</v>
      </c>
      <c r="D168" s="59">
        <f t="shared" si="1"/>
        <v>1.1338071248920596E-2</v>
      </c>
      <c r="E168" s="58"/>
    </row>
    <row r="169" spans="1:5" x14ac:dyDescent="0.2">
      <c r="A169" s="56">
        <v>5331</v>
      </c>
      <c r="B169" s="53" t="s">
        <v>425</v>
      </c>
      <c r="C169" s="57">
        <v>566044.06000000006</v>
      </c>
      <c r="D169" s="59">
        <f t="shared" si="1"/>
        <v>1.1338071248920596E-2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66375</v>
      </c>
      <c r="D171" s="59">
        <f t="shared" si="1"/>
        <v>1.3295157255905211E-3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66375</v>
      </c>
      <c r="D172" s="59">
        <f t="shared" si="1"/>
        <v>1.3295157255905211E-3</v>
      </c>
      <c r="E172" s="58"/>
    </row>
    <row r="173" spans="1:5" x14ac:dyDescent="0.2">
      <c r="A173" s="56">
        <v>5411</v>
      </c>
      <c r="B173" s="53" t="s">
        <v>429</v>
      </c>
      <c r="C173" s="57">
        <v>66375</v>
      </c>
      <c r="D173" s="59">
        <f t="shared" si="1"/>
        <v>1.3295157255905211E-3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5600</v>
      </c>
      <c r="D186" s="59">
        <f t="shared" si="1"/>
        <v>1.1217006498390837E-4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5600</v>
      </c>
      <c r="D187" s="59">
        <f t="shared" si="1"/>
        <v>1.1217006498390837E-4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5600</v>
      </c>
      <c r="D192" s="59">
        <f t="shared" si="1"/>
        <v>1.1217006498390837E-4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activeCell="D15" sqref="D15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8" t="s">
        <v>626</v>
      </c>
      <c r="B1" s="148"/>
      <c r="C1" s="148"/>
      <c r="D1" s="29" t="s">
        <v>614</v>
      </c>
      <c r="E1" s="30">
        <v>2020</v>
      </c>
    </row>
    <row r="2" spans="1:5" ht="18.95" customHeight="1" x14ac:dyDescent="0.2">
      <c r="A2" s="148" t="s">
        <v>622</v>
      </c>
      <c r="B2" s="148"/>
      <c r="C2" s="148"/>
      <c r="D2" s="16" t="s">
        <v>619</v>
      </c>
      <c r="E2" s="30" t="str">
        <f>ESF!H2</f>
        <v>TRIMESTRAL</v>
      </c>
    </row>
    <row r="3" spans="1:5" ht="18.95" customHeight="1" x14ac:dyDescent="0.2">
      <c r="A3" s="148" t="s">
        <v>627</v>
      </c>
      <c r="B3" s="148"/>
      <c r="C3" s="148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18583052.469999999</v>
      </c>
      <c r="D8" s="31" t="s">
        <v>337</v>
      </c>
      <c r="E8" s="31" t="s">
        <v>645</v>
      </c>
    </row>
    <row r="9" spans="1:5" x14ac:dyDescent="0.2">
      <c r="A9" s="35">
        <v>3120</v>
      </c>
      <c r="B9" s="31" t="s">
        <v>470</v>
      </c>
      <c r="C9" s="36">
        <v>121036.11</v>
      </c>
      <c r="D9" s="31" t="s">
        <v>644</v>
      </c>
      <c r="E9" s="31" t="s">
        <v>645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31947973.620000001</v>
      </c>
      <c r="D14" s="31" t="s">
        <v>646</v>
      </c>
    </row>
    <row r="15" spans="1:5" x14ac:dyDescent="0.2">
      <c r="A15" s="35">
        <v>3220</v>
      </c>
      <c r="B15" s="31" t="s">
        <v>474</v>
      </c>
      <c r="C15" s="36">
        <v>318994106.50999999</v>
      </c>
      <c r="D15" s="31" t="s">
        <v>646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2" workbookViewId="0">
      <selection activeCell="D35" sqref="D35:E35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8" t="s">
        <v>626</v>
      </c>
      <c r="B1" s="148"/>
      <c r="C1" s="148"/>
      <c r="D1" s="29" t="s">
        <v>614</v>
      </c>
      <c r="E1" s="30">
        <v>2020</v>
      </c>
    </row>
    <row r="2" spans="1:5" s="37" customFormat="1" ht="18.95" customHeight="1" x14ac:dyDescent="0.25">
      <c r="A2" s="148" t="s">
        <v>623</v>
      </c>
      <c r="B2" s="148"/>
      <c r="C2" s="148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8" t="s">
        <v>627</v>
      </c>
      <c r="B3" s="148"/>
      <c r="C3" s="148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26370887.359999999</v>
      </c>
      <c r="D9" s="36">
        <v>18336015.390000001</v>
      </c>
    </row>
    <row r="10" spans="1:5" x14ac:dyDescent="0.2">
      <c r="A10" s="35">
        <v>1113</v>
      </c>
      <c r="B10" s="31" t="s">
        <v>489</v>
      </c>
      <c r="C10" s="36">
        <v>242132.02</v>
      </c>
      <c r="D10" s="36">
        <v>260549.09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3353860.21</v>
      </c>
      <c r="D12" s="36">
        <v>3931134.63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29966879.59</v>
      </c>
      <c r="D15" s="36">
        <f>SUM(D8:D14)</f>
        <v>22527699.109999999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311128482.72000003</v>
      </c>
    </row>
    <row r="21" spans="1:5" x14ac:dyDescent="0.2">
      <c r="A21" s="35">
        <v>1231</v>
      </c>
      <c r="B21" s="31" t="s">
        <v>232</v>
      </c>
      <c r="C21" s="36">
        <v>8158459.6100000003</v>
      </c>
      <c r="D21" s="142">
        <v>1</v>
      </c>
      <c r="E21" s="31" t="s">
        <v>646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647507.26</v>
      </c>
      <c r="D23" s="142">
        <v>1</v>
      </c>
      <c r="E23" s="31" t="s">
        <v>646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301323153.55000001</v>
      </c>
      <c r="D25" s="142">
        <v>1</v>
      </c>
      <c r="E25" s="31" t="s">
        <v>647</v>
      </c>
    </row>
    <row r="26" spans="1:5" x14ac:dyDescent="0.2">
      <c r="A26" s="35">
        <v>1236</v>
      </c>
      <c r="B26" s="31" t="s">
        <v>237</v>
      </c>
      <c r="C26" s="36">
        <v>999362.3</v>
      </c>
      <c r="D26" s="142">
        <v>1</v>
      </c>
      <c r="E26" s="31" t="s">
        <v>647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16812431.889999997</v>
      </c>
      <c r="D28" s="142">
        <v>1</v>
      </c>
      <c r="E28" s="31" t="s">
        <v>646</v>
      </c>
    </row>
    <row r="29" spans="1:5" x14ac:dyDescent="0.2">
      <c r="A29" s="35">
        <v>1241</v>
      </c>
      <c r="B29" s="31" t="s">
        <v>240</v>
      </c>
      <c r="C29" s="36">
        <v>0</v>
      </c>
    </row>
    <row r="30" spans="1:5" x14ac:dyDescent="0.2">
      <c r="A30" s="35">
        <v>1242</v>
      </c>
      <c r="B30" s="31" t="s">
        <v>241</v>
      </c>
      <c r="C30" s="36">
        <v>561651.52</v>
      </c>
      <c r="D30" s="142">
        <v>1</v>
      </c>
      <c r="E30" s="31" t="s">
        <v>646</v>
      </c>
    </row>
    <row r="31" spans="1:5" x14ac:dyDescent="0.2">
      <c r="A31" s="35">
        <v>1243</v>
      </c>
      <c r="B31" s="31" t="s">
        <v>242</v>
      </c>
      <c r="C31" s="36">
        <v>7114.44</v>
      </c>
      <c r="D31" s="142">
        <v>1</v>
      </c>
      <c r="E31" s="31" t="s">
        <v>646</v>
      </c>
    </row>
    <row r="32" spans="1:5" x14ac:dyDescent="0.2">
      <c r="A32" s="35">
        <v>1244</v>
      </c>
      <c r="B32" s="31" t="s">
        <v>243</v>
      </c>
      <c r="C32" s="36">
        <v>10390730.779999999</v>
      </c>
      <c r="D32" s="142">
        <v>1</v>
      </c>
      <c r="E32" s="31" t="s">
        <v>646</v>
      </c>
    </row>
    <row r="33" spans="1:5" x14ac:dyDescent="0.2">
      <c r="A33" s="35">
        <v>1245</v>
      </c>
      <c r="B33" s="31" t="s">
        <v>244</v>
      </c>
      <c r="C33" s="36">
        <v>48319.27</v>
      </c>
      <c r="D33" s="142">
        <v>1</v>
      </c>
      <c r="E33" s="31" t="s">
        <v>646</v>
      </c>
    </row>
    <row r="34" spans="1:5" x14ac:dyDescent="0.2">
      <c r="A34" s="35">
        <v>1246</v>
      </c>
      <c r="B34" s="31" t="s">
        <v>245</v>
      </c>
      <c r="C34" s="36">
        <v>5800635.8799999999</v>
      </c>
      <c r="D34" s="142">
        <v>1</v>
      </c>
      <c r="E34" s="31" t="s">
        <v>646</v>
      </c>
    </row>
    <row r="35" spans="1:5" x14ac:dyDescent="0.2">
      <c r="A35" s="35">
        <v>1247</v>
      </c>
      <c r="B35" s="31" t="s">
        <v>246</v>
      </c>
      <c r="C35" s="36">
        <v>3980</v>
      </c>
      <c r="D35" s="142">
        <v>1</v>
      </c>
      <c r="E35" s="31" t="s">
        <v>646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9" sqref="B29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2020-10-29T17:48:14Z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