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1ER TRIMESTRE\"/>
    </mc:Choice>
  </mc:AlternateContent>
  <bookViews>
    <workbookView xWindow="0" yWindow="0" windowWidth="23040" windowHeight="9525" tabRatio="863" firstSheet="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49" i="62" l="1"/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s="1"/>
  <c r="F38" i="65" l="1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<sst xmlns="http://schemas.openxmlformats.org/spreadsheetml/2006/main" count="938" uniqueCount="664">
  <si>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</si>
  <si>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</si>
  <si>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</si>
  <si>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</si>
  <si>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</si>
  <si>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</si>
  <si>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</si>
  <si>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</si>
  <si>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</si>
  <si>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</si>
  <si>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</si>
  <si>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</si>
  <si>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</si>
  <si>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</si>
  <si>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</si>
  <si>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</si>
  <si>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</si>
  <si>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</si>
  <si>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</si>
  <si>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</si>
  <si>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</si>
  <si>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</si>
  <si>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</si>
  <si>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</si>
  <si>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</si>
  <si>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</si>
  <si>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</si>
  <si>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</si>
  <si>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</si>
  <si>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</si>
  <si>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</si>
  <si>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</si>
  <si>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</si>
  <si>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</si>
  <si>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</si>
  <si>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</si>
  <si>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</si>
  <si>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</si>
  <si>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</si>
  <si>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</si>
  <si>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</si>
  <si>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</si>
  <si>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</si>
  <si>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</si>
  <si>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</si>
  <si>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</si>
  <si>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</si>
  <si>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</si>
  <si>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</si>
  <si>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</si>
  <si>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</si>
  <si>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</si>
  <si>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</si>
  <si>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</si>
  <si>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</si>
  <si>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</si>
  <si>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</si>
  <si>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</si>
  <si>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</si>
  <si>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</si>
  <si>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</si>
  <si>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</si>
  <si>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</si>
  <si>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</si>
  <si>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</si>
  <si>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</si>
  <si>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</si>
  <si>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</si>
  <si>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</si>
  <si>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</si>
  <si>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</si>
  <si>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</si>
  <si>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</si>
  <si>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</si>
  <si>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</si>
  <si>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</si>
  <si>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</si>
  <si>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</si>
  <si>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</si>
  <si>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</si>
  <si>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</si>
  <si>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</si>
  <si>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</si>
  <si>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</si>
  <si>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</si>
  <si>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</si>
  <si>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</si>
  <si>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</si>
  <si>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</si>
  <si>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</si>
  <si>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</si>
  <si>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</si>
  <si>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</si>
  <si>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</si>
  <si>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</si>
  <si>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</si>
  <si>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</si>
  <si>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</si>
  <si>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</si>
  <si>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</si>
  <si>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</si>
  <si>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</si>
  <si>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</si>
  <si>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</si>
  <si>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</si>
  <si>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</si>
  <si>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</si>
  <si>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</si>
  <si>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</si>
  <si>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</si>
  <si>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</si>
  <si>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</si>
  <si>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</si>
  <si>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</si>
  <si>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</si>
  <si>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</si>
  <si>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</si>
  <si>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</si>
  <si>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</si>
  <si>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</si>
  <si>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</si>
  <si>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</si>
  <si>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</si>
  <si>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</si>
  <si>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</si>
  <si>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</si>
  <si>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</si>
  <si>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</si>
  <si>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</si>
  <si>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</si>
  <si>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</si>
  <si>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</si>
  <si>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</si>
  <si>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</si>
  <si>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</si>
  <si>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</si>
  <si>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</si>
  <si>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</si>
  <si>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</si>
  <si>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</si>
  <si>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</si>
  <si>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</si>
  <si>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</si>
  <si>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</si>
  <si>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</si>
  <si>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</si>
  <si>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</si>
  <si>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</si>
  <si>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</si>
  <si>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</si>
  <si>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</si>
  <si>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</si>
  <si>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</si>
  <si>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</si>
  <si>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</si>
  <si>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</si>
  <si>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</si>
  <si>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</si>
  <si>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</si>
  <si>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</si>
  <si>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</si>
  <si>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</si>
  <si>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</si>
  <si>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</si>
  <si>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</si>
  <si>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</si>
  <si>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</si>
  <si>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</si>
  <si>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</si>
  <si>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</si>
  <si>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</si>
  <si>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</si>
  <si>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</si>
  <si>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</si>
  <si>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</si>
  <si>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</si>
  <si>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</si>
  <si>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</si>
  <si>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</si>
  <si>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</si>
  <si>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</si>
  <si>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</si>
  <si>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</si>
  <si>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</si>
  <si>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</si>
  <si>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</si>
  <si>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</si>
  <si>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</si>
  <si>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</si>
  <si>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</si>
  <si>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</si>
  <si>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</si>
  <si>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</si>
  <si>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</si>
  <si>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</si>
  <si>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</si>
  <si>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</si>
  <si>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</si>
  <si>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</si>
  <si>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</si>
  <si>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</si>
  <si>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</si>
  <si>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</si>
  <si>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</si>
  <si>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</si>
  <si>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</si>
  <si>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</si>
  <si>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</si>
  <si>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</si>
  <si>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</si>
  <si>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</si>
  <si>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</si>
  <si>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</si>
  <si>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</si>
  <si>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</si>
  <si>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</si>
  <si>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</si>
  <si>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</si>
  <si>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</si>
  <si>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</si>
  <si>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</si>
  <si>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</si>
  <si>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</si>
  <si>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</si>
  <si>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</si>
  <si>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</si>
  <si>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</si>
  <si>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</si>
  <si>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</si>
  <si>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</si>
  <si>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</si>
  <si>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</si>
  <si>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</si>
  <si>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</si>
  <si>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</si>
  <si>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</si>
  <si>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</si>
  <si>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</si>
  <si>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</si>
  <si>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</si>
  <si>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</si>
  <si>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</si>
  <si>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</si>
  <si>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</si>
  <si>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</si>
  <si>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</si>
  <si>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</si>
  <si>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</si>
  <si>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</si>
  <si>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</si>
  <si>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</si>
  <si>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</si>
  <si>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</si>
  <si>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</si>
  <si>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</si>
  <si>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</si>
  <si>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</si>
  <si>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</si>
  <si>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</si>
  <si>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</si>
  <si>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</si>
  <si>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</si>
  <si>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</si>
  <si>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</si>
  <si>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</si>
  <si>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</si>
  <si>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</si>
  <si>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</si>
  <si>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</si>
  <si>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</si>
  <si>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</si>
  <si>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</si>
  <si>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</si>
  <si>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</si>
  <si>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</si>
  <si>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</si>
  <si>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</si>
  <si>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</si>
  <si>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</si>
  <si>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</si>
  <si>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</si>
  <si>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</si>
  <si>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</si>
  <si>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</si>
  <si>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</si>
  <si>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</si>
  <si>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</si>
  <si>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</si>
  <si>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</si>
  <si>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</si>
  <si>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</si>
  <si>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</si>
  <si>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</si>
  <si>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</si>
  <si>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</si>
  <si>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</si>
  <si>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</si>
  <si>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</si>
  <si>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</si>
  <si>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</si>
  <si>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</si>
  <si>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</si>
  <si>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</si>
  <si>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</si>
  <si>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</si>
  <si>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</si>
  <si>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</si>
  <si>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</si>
  <si>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</si>
  <si>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</si>
  <si>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</si>
  <si>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</si>
  <si>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</si>
  <si>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</si>
  <si>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</si>
  <si>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</si>
  <si>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</si>
  <si>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</si>
  <si>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</si>
  <si>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</si>
  <si>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</si>
  <si>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</si>
  <si>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</si>
  <si>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</si>
  <si>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</si>
  <si>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</si>
  <si>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</si>
  <si>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</si>
  <si>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</si>
  <si>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</si>
  <si>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</si>
  <si>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</si>
  <si>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</si>
  <si>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</si>
  <si>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</si>
  <si>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</si>
  <si>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</si>
  <si>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</si>
  <si>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</si>
  <si>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</si>
  <si>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</si>
  <si>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</si>
  <si>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</si>
  <si>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</si>
  <si>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</si>
  <si>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</si>
  <si>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</si>
  <si>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</si>
  <si>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</si>
  <si>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</si>
  <si>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</si>
  <si>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</si>
  <si>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</si>
  <si>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</si>
  <si>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</si>
  <si>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</si>
  <si>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</si>
  <si>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</si>
  <si>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</si>
  <si>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</si>
  <si>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</si>
  <si>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</si>
  <si>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</si>
  <si>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</si>
  <si>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</si>
  <si>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</si>
  <si>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</si>
  <si>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</si>
  <si>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</si>
  <si>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</si>
  <si>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</si>
  <si>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</si>
  <si>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</si>
  <si>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</si>
  <si>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</si>
  <si>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</si>
  <si>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</si>
  <si>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</si>
  <si>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</si>
  <si>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</si>
  <si>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</si>
  <si>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</si>
  <si>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</si>
  <si>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</si>
  <si>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</si>
  <si>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</si>
  <si>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</si>
  <si>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</si>
  <si>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</si>
  <si>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</si>
  <si>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</si>
  <si>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</si>
  <si>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</si>
  <si>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</si>
  <si>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</si>
  <si>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</si>
  <si>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</si>
  <si>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</si>
  <si>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</si>
  <si>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</si>
  <si>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</si>
  <si>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</si>
  <si>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</si>
  <si>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</si>
  <si>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</si>
  <si>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</si>
  <si>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</si>
  <si>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</si>
  <si>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</si>
  <si>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</si>
  <si>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</si>
  <si>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</si>
  <si>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</si>
  <si>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</si>
  <si>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</si>
  <si>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</si>
  <si>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</si>
  <si>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</si>
  <si>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</si>
  <si>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</si>
  <si>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</si>
  <si>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</si>
  <si>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</si>
  <si>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</si>
  <si>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</si>
  <si>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</si>
  <si>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</si>
  <si>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</si>
  <si>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</si>
  <si>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</si>
  <si>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</si>
  <si>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</si>
  <si>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</si>
  <si>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</si>
  <si>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</si>
  <si>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</si>
  <si>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</si>
  <si>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</si>
  <si>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</si>
  <si>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</si>
  <si>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</si>
  <si>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</si>
  <si>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</si>
  <si>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</si>
  <si>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</si>
  <si>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</si>
  <si>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</si>
  <si>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</si>
  <si>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</si>
  <si>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</si>
  <si>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</si>
  <si>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</si>
  <si>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</si>
  <si>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</si>
  <si>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</si>
  <si>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</si>
  <si>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</si>
  <si>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</si>
  <si>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</si>
  <si>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</si>
  <si>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</si>
  <si>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</si>
  <si>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</si>
  <si>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</si>
  <si>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</si>
  <si>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</si>
  <si>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</si>
  <si>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</si>
  <si>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</si>
  <si>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</si>
  <si>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</si>
  <si>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</si>
  <si>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</si>
  <si>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</si>
  <si>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</si>
  <si>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</si>
  <si>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</si>
  <si>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</si>
  <si>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</si>
  <si>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</si>
  <si>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</si>
  <si>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</si>
  <si>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</si>
  <si>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</si>
  <si>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</si>
  <si>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</si>
  <si>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</si>
  <si>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</si>
  <si>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</si>
  <si>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</si>
  <si>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</si>
  <si>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</si>
  <si>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</si>
  <si>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</si>
  <si>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</si>
  <si>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</si>
  <si>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</si>
  <si>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</si>
  <si>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</si>
  <si>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</si>
  <si>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</si>
  <si>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</si>
  <si>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</si>
  <si>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</si>
  <si>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</si>
  <si>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</si>
  <si>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</si>
  <si>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</si>
  <si>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</si>
  <si>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</si>
  <si>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</si>
  <si>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</si>
  <si>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</si>
  <si>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</si>
  <si>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</si>
  <si>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</si>
  <si>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</si>
  <si>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</si>
  <si>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</si>
  <si>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</si>
  <si>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</si>
  <si>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</si>
  <si>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</si>
  <si>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</si>
  <si>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</si>
  <si>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</si>
  <si>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</si>
  <si>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</si>
  <si>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</si>
  <si>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</si>
  <si>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</si>
  <si>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</si>
  <si>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</si>
  <si>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</si>
  <si>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</si>
  <si>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</si>
  <si>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</si>
  <si>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</si>
  <si>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</si>
  <si>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</si>
  <si>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</si>
  <si>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</si>
  <si>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</si>
  <si>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</si>
  <si>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</si>
  <si>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</si>
  <si>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</si>
  <si>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</si>
  <si>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</si>
  <si>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</si>
  <si>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</si>
  <si>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</si>
  <si>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</si>
  <si>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</si>
  <si>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</si>
  <si>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</si>
  <si>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</si>
  <si>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</si>
  <si>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</si>
  <si>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</si>
  <si>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</si>
  <si>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</si>
  <si>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</si>
  <si>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</si>
  <si>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</si>
  <si>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</si>
  <si>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</si>
  <si>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</si>
  <si>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</si>
  <si>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</si>
  <si>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</si>
  <si>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</si>
  <si>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</si>
  <si>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</si>
  <si>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</si>
  <si>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</si>
  <si>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</si>
  <si>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</si>
  <si>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</si>
  <si>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</si>
  <si>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</si>
  <si>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</si>
  <si>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</si>
  <si>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</si>
  <si>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</si>
  <si>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</si>
  <si>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</si>
  <si>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</si>
  <si>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</si>
  <si>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</si>
  <si>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</si>
  <si>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</si>
  <si>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</si>
  <si>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</si>
  <si>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</si>
  <si>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</si>
  <si>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</si>
  <si>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</si>
  <si>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</si>
  <si>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</si>
  <si>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</si>
  <si>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</si>
  <si>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</si>
  <si>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</si>
  <si>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</si>
  <si>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</si>
  <si>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</si>
  <si>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</si>
  <si>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</si>
  <si>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</si>
  <si>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</si>
  <si>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</si>
  <si>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</si>
  <si>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</si>
  <si>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</si>
  <si>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</si>
  <si>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</si>
  <si>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</si>
  <si>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</si>
  <si>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</si>
  <si>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</si>
  <si>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</si>
  <si>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</si>
  <si>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</si>
  <si>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</si>
  <si>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</si>
  <si>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</si>
  <si>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</si>
  <si>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</si>
  <si>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</si>
  <si>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</si>
  <si>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</si>
  <si>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</si>
  <si>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</si>
  <si>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</si>
  <si>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</si>
  <si>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</si>
  <si>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</si>
  <si>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</si>
  <si>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</si>
  <si>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</si>
  <si>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</si>
  <si>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</si>
  <si>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</si>
  <si>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</si>
  <si>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</si>
  <si>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</si>
  <si>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</si>
  <si>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</si>
  <si>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</si>
  <si>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</si>
  <si>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</si>
  <si>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</si>
  <si>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</si>
  <si>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</si>
  <si>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</si>
  <si>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</si>
  <si>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</si>
  <si>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</si>
  <si>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</si>
  <si>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</si>
  <si>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</si>
  <si>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Tierra Blanca, Guanajuato</t>
  </si>
  <si>
    <t>Correspondiente del 1 de Enero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</si>
</sst>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30371101.09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30371101.09</v>
      </c>
    </row>
    <row r="22" spans="1:3" x14ac:dyDescent="0.2">
      <c r="B22" s="39" t="s">
        <v>637</v>
      </c>
    </row>
    <row r="51" spans="3:4" x14ac:dyDescent="0.2">
      <c r="D51" s="39">
        <v>0</v>
      </c>
    </row>
    <row r="53" spans="3:4" x14ac:dyDescent="0.2">
      <c r="C53" s="39">
        <v>0</v>
      </c>
      <c r="D53" s="39">
        <v>0</v>
      </c>
    </row>
    <row r="55" spans="3:4" x14ac:dyDescent="0.2">
      <c r="C55" s="39">
        <v>0</v>
      </c>
      <c r="D55" s="39">
        <v>0</v>
      </c>
    </row>
    <row r="57" spans="3:4" x14ac:dyDescent="0.2">
      <c r="C57" s="39">
        <v>0</v>
      </c>
      <c r="D57" s="39">
        <v>0</v>
      </c>
    </row>
    <row r="59" spans="3:4" x14ac:dyDescent="0.2">
      <c r="C59" s="39">
        <v>0</v>
      </c>
      <c r="D59" s="39">
        <v>0</v>
      </c>
    </row>
    <row r="60" spans="3:4" x14ac:dyDescent="0.2">
      <c r="C60" s="39">
        <v>0</v>
      </c>
      <c r="D60" s="39">
        <v>0</v>
      </c>
    </row>
    <row r="63" spans="3:4" x14ac:dyDescent="0.2">
      <c r="C63" s="39">
        <v>0</v>
      </c>
      <c r="D63" s="39">
        <v>0</v>
      </c>
    </row>
    <row r="64" spans="3:4" x14ac:dyDescent="0.2">
      <c r="C64" s="39">
        <v>0</v>
      </c>
      <c r="D64" s="39">
        <v>0</v>
      </c>
    </row>
    <row r="65" spans="3:4" x14ac:dyDescent="0.2">
      <c r="C65" s="39">
        <v>0</v>
      </c>
      <c r="D65" s="39">
        <v>32375.35</v>
      </c>
    </row>
    <row r="66" spans="3:4" x14ac:dyDescent="0.2">
      <c r="C66" s="39">
        <v>0</v>
      </c>
      <c r="D66" s="39">
        <v>0</v>
      </c>
    </row>
    <row r="108" spans="3:4" x14ac:dyDescent="0.2">
      <c r="C108" s="39">
        <v>0</v>
      </c>
      <c r="D108" s="39">
        <v>0</v>
      </c>
    </row>
    <row r="109" spans="3:4" x14ac:dyDescent="0.2">
      <c r="C109" s="39">
        <v>0</v>
      </c>
      <c r="D109" s="39">
        <v>0</v>
      </c>
    </row>
    <row r="110" spans="3:4" x14ac:dyDescent="0.2">
      <c r="C110" s="39">
        <v>0</v>
      </c>
      <c r="D110" s="39">
        <v>0</v>
      </c>
    </row>
    <row r="111" spans="3:4" x14ac:dyDescent="0.2">
      <c r="C111" s="39">
        <v>0</v>
      </c>
      <c r="D111" s="39">
        <v>0</v>
      </c>
    </row>
    <row r="112" spans="3:4" x14ac:dyDescent="0.2">
      <c r="C112" s="39">
        <v>0</v>
      </c>
      <c r="D112" s="39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16501809.640000001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2422195.86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30841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891354.86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1500000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423426.5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423426.5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14503040.280000001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3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400793.64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445434.65</v>
      </c>
      <c r="D15" s="24">
        <v>429809.63</v>
      </c>
      <c r="E15" s="24">
        <v>431927.38</v>
      </c>
      <c r="F15" s="24">
        <v>434717.95</v>
      </c>
      <c r="G15" s="24">
        <v>994793.05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16918.5</v>
      </c>
      <c r="D20" s="24">
        <v>16918.5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929597.07</v>
      </c>
      <c r="D23" s="24">
        <v>929597.07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107800</v>
      </c>
      <c r="D24" s="24">
        <v>107800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475228.47</v>
      </c>
      <c r="D27" s="24">
        <v>475228.47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17550</v>
      </c>
    </row>
    <row r="42" spans="1:8" x14ac:dyDescent="0.2">
      <c r="A42" s="22">
        <v>1151</v>
      </c>
      <c r="B42" s="20" t="s">
        <v>225</v>
      </c>
      <c r="C42" s="24">
        <v>17550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336342853.71000004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8158459.6100000003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326537524.54000002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22002648.079999998</v>
      </c>
      <c r="D62" s="24">
        <f t="shared" ref="D62:E62" si="0">SUM(D63:D70)</f>
        <v>0</v>
      </c>
      <c r="E62" s="24">
        <f t="shared" si="0"/>
        <v>-8190012.2000000002</v>
      </c>
    </row>
    <row r="63" spans="1:9" x14ac:dyDescent="0.2">
      <c r="A63" s="22">
        <v>1241</v>
      </c>
      <c r="B63" s="20" t="s">
        <v>239</v>
      </c>
      <c r="C63" s="24">
        <v>3972474.78</v>
      </c>
      <c r="D63" s="24">
        <v>0</v>
      </c>
      <c r="E63" s="24">
        <v>-1702839.47</v>
      </c>
    </row>
    <row r="64" spans="1:9" x14ac:dyDescent="0.2">
      <c r="A64" s="22">
        <v>1242</v>
      </c>
      <c r="B64" s="20" t="s">
        <v>240</v>
      </c>
      <c r="C64" s="24">
        <v>632320.94999999995</v>
      </c>
      <c r="D64" s="24">
        <v>0</v>
      </c>
      <c r="E64" s="24">
        <v>-269839.84000000003</v>
      </c>
    </row>
    <row r="65" spans="1:9" x14ac:dyDescent="0.2">
      <c r="A65" s="22">
        <v>1243</v>
      </c>
      <c r="B65" s="20" t="s">
        <v>241</v>
      </c>
      <c r="C65" s="24">
        <v>7114.44</v>
      </c>
      <c r="D65" s="24">
        <v>0</v>
      </c>
      <c r="E65" s="24">
        <v>-2203</v>
      </c>
    </row>
    <row r="66" spans="1:9" x14ac:dyDescent="0.2">
      <c r="A66" s="22">
        <v>1244</v>
      </c>
      <c r="B66" s="20" t="s">
        <v>242</v>
      </c>
      <c r="C66" s="24">
        <v>11521328.779999999</v>
      </c>
      <c r="D66" s="24">
        <v>0</v>
      </c>
      <c r="E66" s="24">
        <v>-3813562.9</v>
      </c>
    </row>
    <row r="67" spans="1:9" x14ac:dyDescent="0.2">
      <c r="A67" s="22">
        <v>1245</v>
      </c>
      <c r="B67" s="20" t="s">
        <v>243</v>
      </c>
      <c r="C67" s="24">
        <v>48319.27</v>
      </c>
      <c r="D67" s="24">
        <v>0</v>
      </c>
      <c r="E67" s="24">
        <v>-6808.62</v>
      </c>
    </row>
    <row r="68" spans="1:9" x14ac:dyDescent="0.2">
      <c r="A68" s="22">
        <v>1246</v>
      </c>
      <c r="B68" s="20" t="s">
        <v>244</v>
      </c>
      <c r="C68" s="24">
        <v>5817109.8600000003</v>
      </c>
      <c r="D68" s="24">
        <v>0</v>
      </c>
      <c r="E68" s="24">
        <v>-2394758.37</v>
      </c>
    </row>
    <row r="69" spans="1:9" x14ac:dyDescent="0.2">
      <c r="A69" s="22">
        <v>1247</v>
      </c>
      <c r="B69" s="20" t="s">
        <v>245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387224.3</v>
      </c>
      <c r="D74" s="24">
        <f>SUM(D75:D79)</f>
        <v>0</v>
      </c>
      <c r="E74" s="24">
        <f>SUM(E75:E79)</f>
        <v>277303.05</v>
      </c>
    </row>
    <row r="75" spans="1:9" x14ac:dyDescent="0.2">
      <c r="A75" s="22">
        <v>1251</v>
      </c>
      <c r="B75" s="20" t="s">
        <v>249</v>
      </c>
      <c r="C75" s="24">
        <v>43226.73</v>
      </c>
      <c r="D75" s="24">
        <v>0</v>
      </c>
      <c r="E75" s="24">
        <v>9943.2999999999993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343997.57</v>
      </c>
      <c r="D78" s="24">
        <v>0</v>
      </c>
      <c r="E78" s="24">
        <v>267359.75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3077973.6900000004</v>
      </c>
      <c r="D110" s="24">
        <f>SUM(D111:D119)</f>
        <v>3077973.6900000004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-103514.92</v>
      </c>
      <c r="D111" s="24">
        <f>C111</f>
        <v>-103514.92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367723.82</v>
      </c>
      <c r="D112" s="24">
        <f t="shared" ref="D112:D119" si="1">C112</f>
        <v>367723.82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671522.29</v>
      </c>
      <c r="D113" s="24">
        <f t="shared" si="1"/>
        <v>671522.29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-195076.87</v>
      </c>
      <c r="D115" s="24">
        <f t="shared" si="1"/>
        <v>-195076.87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226040.63</v>
      </c>
      <c r="D117" s="24">
        <f t="shared" si="1"/>
        <v>226040.63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2111278.7400000002</v>
      </c>
      <c r="D119" s="24">
        <f t="shared" si="1"/>
        <v>2111278.7400000002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abSelected="1" topLeftCell="A58"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1680280.0700000003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877386.60000000009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827212.31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4323.2299999999996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45851.06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603053.53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32239.45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539190.03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31624.05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72864.33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72864.33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126975.60999999999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14370.65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29771.81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82833.149999999994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30271911.380000003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30271911.380000003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16937381.460000001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11054160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2018715.55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261654.37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14503040.280000001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11307574.850000001</v>
      </c>
      <c r="D99" s="57">
        <f>C99/$C$98</f>
        <v>0.77966927152463239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7783219.25</v>
      </c>
      <c r="D100" s="57">
        <f t="shared" ref="D100:D163" si="0">C100/$C$98</f>
        <v>0.53666121721617388</v>
      </c>
      <c r="E100" s="56"/>
    </row>
    <row r="101" spans="1:5" x14ac:dyDescent="0.2">
      <c r="A101" s="54">
        <v>5111</v>
      </c>
      <c r="B101" s="51" t="s">
        <v>363</v>
      </c>
      <c r="C101" s="55">
        <v>7242638.6299999999</v>
      </c>
      <c r="D101" s="57">
        <f t="shared" si="0"/>
        <v>0.4993876104714231</v>
      </c>
      <c r="E101" s="56"/>
    </row>
    <row r="102" spans="1:5" x14ac:dyDescent="0.2">
      <c r="A102" s="54">
        <v>5112</v>
      </c>
      <c r="B102" s="51" t="s">
        <v>364</v>
      </c>
      <c r="C102" s="55">
        <v>280588.7</v>
      </c>
      <c r="D102" s="57">
        <f t="shared" si="0"/>
        <v>1.9346888278793363E-2</v>
      </c>
      <c r="E102" s="56"/>
    </row>
    <row r="103" spans="1:5" x14ac:dyDescent="0.2">
      <c r="A103" s="54">
        <v>5113</v>
      </c>
      <c r="B103" s="51" t="s">
        <v>365</v>
      </c>
      <c r="C103" s="55">
        <v>12489.62</v>
      </c>
      <c r="D103" s="57">
        <f t="shared" si="0"/>
        <v>8.6117253754190086E-4</v>
      </c>
      <c r="E103" s="56"/>
    </row>
    <row r="104" spans="1:5" x14ac:dyDescent="0.2">
      <c r="A104" s="54">
        <v>5114</v>
      </c>
      <c r="B104" s="51" t="s">
        <v>366</v>
      </c>
      <c r="C104" s="55">
        <v>22760</v>
      </c>
      <c r="D104" s="57">
        <f t="shared" si="0"/>
        <v>1.5693261247703022E-3</v>
      </c>
      <c r="E104" s="56"/>
    </row>
    <row r="105" spans="1:5" x14ac:dyDescent="0.2">
      <c r="A105" s="54">
        <v>5115</v>
      </c>
      <c r="B105" s="51" t="s">
        <v>367</v>
      </c>
      <c r="C105" s="55">
        <v>224742.3</v>
      </c>
      <c r="D105" s="57">
        <f t="shared" si="0"/>
        <v>1.5496219803645196E-2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1507936.06</v>
      </c>
      <c r="D107" s="57">
        <f t="shared" si="0"/>
        <v>0.10397378969425299</v>
      </c>
      <c r="E107" s="56"/>
    </row>
    <row r="108" spans="1:5" x14ac:dyDescent="0.2">
      <c r="A108" s="54">
        <v>5121</v>
      </c>
      <c r="B108" s="51" t="s">
        <v>370</v>
      </c>
      <c r="C108" s="55">
        <v>75434.98</v>
      </c>
      <c r="D108" s="57">
        <f t="shared" si="0"/>
        <v>5.2013218293288773E-3</v>
      </c>
      <c r="E108" s="56"/>
    </row>
    <row r="109" spans="1:5" x14ac:dyDescent="0.2">
      <c r="A109" s="54">
        <v>5122</v>
      </c>
      <c r="B109" s="51" t="s">
        <v>371</v>
      </c>
      <c r="C109" s="55">
        <v>123800.55</v>
      </c>
      <c r="D109" s="57">
        <f t="shared" si="0"/>
        <v>8.5361791465699485E-3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45595.39</v>
      </c>
      <c r="D111" s="57">
        <f t="shared" si="0"/>
        <v>3.143850469951256E-3</v>
      </c>
      <c r="E111" s="56"/>
    </row>
    <row r="112" spans="1:5" x14ac:dyDescent="0.2">
      <c r="A112" s="54">
        <v>5125</v>
      </c>
      <c r="B112" s="51" t="s">
        <v>374</v>
      </c>
      <c r="C112" s="55">
        <v>1995.28</v>
      </c>
      <c r="D112" s="57">
        <f t="shared" si="0"/>
        <v>1.3757667092406363E-4</v>
      </c>
      <c r="E112" s="56"/>
    </row>
    <row r="113" spans="1:5" x14ac:dyDescent="0.2">
      <c r="A113" s="54">
        <v>5126</v>
      </c>
      <c r="B113" s="51" t="s">
        <v>375</v>
      </c>
      <c r="C113" s="55">
        <v>1260581.8600000001</v>
      </c>
      <c r="D113" s="57">
        <f t="shared" si="0"/>
        <v>8.6918455417818091E-2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528</v>
      </c>
      <c r="D116" s="57">
        <f t="shared" si="0"/>
        <v>3.6406159660752179E-5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2016419.54</v>
      </c>
      <c r="D117" s="57">
        <f t="shared" si="0"/>
        <v>0.13903426461420543</v>
      </c>
      <c r="E117" s="56"/>
    </row>
    <row r="118" spans="1:5" x14ac:dyDescent="0.2">
      <c r="A118" s="54">
        <v>5131</v>
      </c>
      <c r="B118" s="51" t="s">
        <v>380</v>
      </c>
      <c r="C118" s="55">
        <v>564344</v>
      </c>
      <c r="D118" s="57">
        <f t="shared" si="0"/>
        <v>3.8912116984067283E-2</v>
      </c>
      <c r="E118" s="56"/>
    </row>
    <row r="119" spans="1:5" x14ac:dyDescent="0.2">
      <c r="A119" s="54">
        <v>5132</v>
      </c>
      <c r="B119" s="51" t="s">
        <v>381</v>
      </c>
      <c r="C119" s="55">
        <v>42964.94</v>
      </c>
      <c r="D119" s="57">
        <f t="shared" si="0"/>
        <v>2.9624781542701472E-3</v>
      </c>
      <c r="E119" s="56"/>
    </row>
    <row r="120" spans="1:5" x14ac:dyDescent="0.2">
      <c r="A120" s="54">
        <v>5133</v>
      </c>
      <c r="B120" s="51" t="s">
        <v>382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383</v>
      </c>
      <c r="C121" s="55">
        <v>6386.57</v>
      </c>
      <c r="D121" s="57">
        <f t="shared" si="0"/>
        <v>4.4036077103138261E-4</v>
      </c>
      <c r="E121" s="56"/>
    </row>
    <row r="122" spans="1:5" x14ac:dyDescent="0.2">
      <c r="A122" s="54">
        <v>5135</v>
      </c>
      <c r="B122" s="51" t="s">
        <v>384</v>
      </c>
      <c r="C122" s="55">
        <v>323503.69</v>
      </c>
      <c r="D122" s="57">
        <f t="shared" si="0"/>
        <v>2.2305922327618327E-2</v>
      </c>
      <c r="E122" s="56"/>
    </row>
    <row r="123" spans="1:5" x14ac:dyDescent="0.2">
      <c r="A123" s="54">
        <v>5136</v>
      </c>
      <c r="B123" s="51" t="s">
        <v>385</v>
      </c>
      <c r="C123" s="55">
        <v>62729.57</v>
      </c>
      <c r="D123" s="57">
        <f t="shared" si="0"/>
        <v>4.3252703425574433E-3</v>
      </c>
      <c r="E123" s="56"/>
    </row>
    <row r="124" spans="1:5" x14ac:dyDescent="0.2">
      <c r="A124" s="54">
        <v>5137</v>
      </c>
      <c r="B124" s="51" t="s">
        <v>386</v>
      </c>
      <c r="C124" s="55">
        <v>155036.73000000001</v>
      </c>
      <c r="D124" s="57">
        <f t="shared" si="0"/>
        <v>1.068994686678206E-2</v>
      </c>
      <c r="E124" s="56"/>
    </row>
    <row r="125" spans="1:5" x14ac:dyDescent="0.2">
      <c r="A125" s="54">
        <v>5138</v>
      </c>
      <c r="B125" s="51" t="s">
        <v>387</v>
      </c>
      <c r="C125" s="55">
        <v>717395.04</v>
      </c>
      <c r="D125" s="57">
        <f t="shared" si="0"/>
        <v>4.9465148420590334E-2</v>
      </c>
      <c r="E125" s="56"/>
    </row>
    <row r="126" spans="1:5" x14ac:dyDescent="0.2">
      <c r="A126" s="54">
        <v>5139</v>
      </c>
      <c r="B126" s="51" t="s">
        <v>388</v>
      </c>
      <c r="C126" s="55">
        <v>144059</v>
      </c>
      <c r="D126" s="57">
        <f t="shared" si="0"/>
        <v>9.9330207472884437E-3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2748728.93</v>
      </c>
      <c r="D127" s="57">
        <f t="shared" si="0"/>
        <v>0.18952777327596307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1512500.01</v>
      </c>
      <c r="D131" s="57">
        <f t="shared" si="0"/>
        <v>0.10428847888437361</v>
      </c>
      <c r="E131" s="56"/>
    </row>
    <row r="132" spans="1:5" x14ac:dyDescent="0.2">
      <c r="A132" s="54">
        <v>5221</v>
      </c>
      <c r="B132" s="51" t="s">
        <v>394</v>
      </c>
      <c r="C132" s="55">
        <v>1512500.01</v>
      </c>
      <c r="D132" s="57">
        <f t="shared" si="0"/>
        <v>0.10428847888437361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355355.58</v>
      </c>
      <c r="D134" s="57">
        <f t="shared" si="0"/>
        <v>2.4502143904960593E-2</v>
      </c>
      <c r="E134" s="56"/>
    </row>
    <row r="135" spans="1:5" x14ac:dyDescent="0.2">
      <c r="A135" s="54">
        <v>5231</v>
      </c>
      <c r="B135" s="51" t="s">
        <v>396</v>
      </c>
      <c r="C135" s="55">
        <v>355355.58</v>
      </c>
      <c r="D135" s="57">
        <f t="shared" si="0"/>
        <v>2.4502143904960593E-2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880873.34</v>
      </c>
      <c r="D137" s="57">
        <f t="shared" si="0"/>
        <v>6.0737150486628859E-2</v>
      </c>
      <c r="E137" s="56"/>
    </row>
    <row r="138" spans="1:5" x14ac:dyDescent="0.2">
      <c r="A138" s="54">
        <v>5241</v>
      </c>
      <c r="B138" s="51" t="s">
        <v>398</v>
      </c>
      <c r="C138" s="55">
        <v>880873.34</v>
      </c>
      <c r="D138" s="57">
        <f t="shared" si="0"/>
        <v>6.0737150486628859E-2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23310</v>
      </c>
      <c r="D170" s="57">
        <f t="shared" si="1"/>
        <v>1.6072492077502524E-3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23310</v>
      </c>
      <c r="D171" s="57">
        <f t="shared" si="1"/>
        <v>1.6072492077502524E-3</v>
      </c>
      <c r="E171" s="56"/>
    </row>
    <row r="172" spans="1:5" x14ac:dyDescent="0.2">
      <c r="A172" s="54">
        <v>5411</v>
      </c>
      <c r="B172" s="51" t="s">
        <v>428</v>
      </c>
      <c r="C172" s="55">
        <v>23310</v>
      </c>
      <c r="D172" s="57">
        <f t="shared" si="1"/>
        <v>1.6072492077502524E-3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423426.5</v>
      </c>
      <c r="D218" s="57">
        <f t="shared" si="1"/>
        <v>2.919570599165432E-2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423426.5</v>
      </c>
      <c r="D219" s="57">
        <f t="shared" si="1"/>
        <v>2.919570599165432E-2</v>
      </c>
      <c r="E219" s="56"/>
    </row>
    <row r="220" spans="1:5" x14ac:dyDescent="0.2">
      <c r="A220" s="54">
        <v>5611</v>
      </c>
      <c r="B220" s="51" t="s">
        <v>468</v>
      </c>
      <c r="C220" s="55">
        <v>423426.5</v>
      </c>
      <c r="D220" s="57">
        <f t="shared" si="1"/>
        <v>2.919570599165432E-2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4"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18583052.469999999</v>
      </c>
    </row>
    <row r="9" spans="1:5" x14ac:dyDescent="0.2">
      <c r="A9" s="33">
        <v>3120</v>
      </c>
      <c r="B9" s="29" t="s">
        <v>469</v>
      </c>
      <c r="C9" s="34">
        <v>121036.11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17449151.170000002</v>
      </c>
    </row>
    <row r="15" spans="1:5" x14ac:dyDescent="0.2">
      <c r="A15" s="33">
        <v>3220</v>
      </c>
      <c r="B15" s="29" t="s">
        <v>473</v>
      </c>
      <c r="C15" s="34">
        <v>355623937.31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4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  <row r="97" spans="3:4" x14ac:dyDescent="0.2">
      <c r="C97" s="3">
        <v>0</v>
      </c>
      <c r="D97" s="3">
        <v>35000</v>
      </c>
    </row>
    <row r="98" spans="3:4" x14ac:dyDescent="0.2">
      <c r="C98" s="3">
        <v>0</v>
      </c>
      <c r="D98" s="3">
        <v>36522.6</v>
      </c>
    </row>
    <row r="99" spans="3:4" x14ac:dyDescent="0.2">
      <c r="C99" s="3">
        <v>0</v>
      </c>
      <c r="D99" s="3">
        <v>127274.81</v>
      </c>
    </row>
    <row r="100" spans="3:4" x14ac:dyDescent="0.2">
      <c r="C100" s="3">
        <v>0</v>
      </c>
      <c r="D100" s="3">
        <v>1566522.94</v>
      </c>
    </row>
    <row r="101" spans="3:4" x14ac:dyDescent="0.2">
      <c r="C101" s="3">
        <v>0</v>
      </c>
      <c r="D101" s="3">
        <v>0</v>
      </c>
    </row>
    <row r="104" spans="3:4" x14ac:dyDescent="0.2">
      <c r="C104" s="3">
        <v>0</v>
      </c>
      <c r="D104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5" workbookViewId="0">
      <selection activeCell="D48" sqref="D4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29656297.93</v>
      </c>
      <c r="D9" s="34">
        <v>17034592.41</v>
      </c>
    </row>
    <row r="10" spans="1:5" x14ac:dyDescent="0.2">
      <c r="A10" s="33">
        <v>1113</v>
      </c>
      <c r="B10" s="29" t="s">
        <v>488</v>
      </c>
      <c r="C10" s="34">
        <v>223177.61</v>
      </c>
      <c r="D10" s="34">
        <v>224293.79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400793.64</v>
      </c>
      <c r="D12" s="34">
        <v>395365.57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30280269.18</v>
      </c>
      <c r="D15" s="143">
        <f>SUM(D8:D14)</f>
        <v>17654251.77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891354.86</v>
      </c>
      <c r="D20" s="143">
        <f>SUM(D21:D27)</f>
        <v>891354.86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891354.86</v>
      </c>
      <c r="D25" s="140">
        <v>891354.86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30841</v>
      </c>
      <c r="D28" s="143">
        <f>SUM(D29:D36)</f>
        <v>30841</v>
      </c>
      <c r="E28" s="138"/>
    </row>
    <row r="29" spans="1:5" x14ac:dyDescent="0.2">
      <c r="A29" s="33">
        <v>1241</v>
      </c>
      <c r="B29" s="29" t="s">
        <v>239</v>
      </c>
      <c r="C29" s="34">
        <v>30841</v>
      </c>
      <c r="D29" s="140">
        <v>30841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922195.86</v>
      </c>
      <c r="D43" s="143">
        <f>D20+D28+D37</f>
        <v>922195.86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17449151.170000002</v>
      </c>
      <c r="D47" s="143">
        <v>27430316.870000001</v>
      </c>
    </row>
    <row r="48" spans="1:5" x14ac:dyDescent="0.2">
      <c r="A48" s="139"/>
      <c r="B48" s="144" t="s">
        <v>629</v>
      </c>
      <c r="C48" s="143">
        <f>C49+C61+C93+C96</f>
        <v>446736.5</v>
      </c>
      <c r="D48" s="143">
        <f>D49+D61+D93+D96</f>
        <v>12396094.220000001</v>
      </c>
    </row>
    <row r="49" spans="1:4" x14ac:dyDescent="0.2">
      <c r="A49" s="141">
        <v>5400</v>
      </c>
      <c r="B49" s="142" t="s">
        <v>426</v>
      </c>
      <c r="C49" s="143">
        <f>C50+C52+C54+C56+C58</f>
        <v>23310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23310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23310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423426.5</v>
      </c>
      <c r="D93" s="143">
        <f>D94</f>
        <v>12396094.220000001</v>
      </c>
    </row>
    <row r="94" spans="1:4" x14ac:dyDescent="0.2">
      <c r="A94" s="33">
        <v>5610</v>
      </c>
      <c r="B94" s="29" t="s">
        <v>467</v>
      </c>
      <c r="C94" s="34">
        <f>C95</f>
        <v>423426.5</v>
      </c>
      <c r="D94" s="34">
        <f>D95</f>
        <v>12396094.220000001</v>
      </c>
    </row>
    <row r="95" spans="1:4" x14ac:dyDescent="0.2">
      <c r="A95" s="33">
        <v>5611</v>
      </c>
      <c r="B95" s="29" t="s">
        <v>468</v>
      </c>
      <c r="C95" s="34">
        <v>423426.5</v>
      </c>
      <c r="D95" s="34">
        <v>12396094.220000001</v>
      </c>
    </row>
    <row r="96" spans="1:4" x14ac:dyDescent="0.2">
      <c r="A96" s="141">
        <v>2110</v>
      </c>
      <c r="B96" s="147" t="s">
        <v>642</v>
      </c>
      <c r="C96" s="143">
        <f>SUM(C97:C101)</f>
        <v>0</v>
      </c>
      <c r="D96" s="143">
        <f>SUM(D97:D101)</f>
        <v>0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0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17895887.670000002</v>
      </c>
      <c r="D113" s="143">
        <f>D47+D48-D102</f>
        <v>39826411.090000004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  <row r="67" spans="3:4" x14ac:dyDescent="0.2">
      <c r="C67" s="3">
        <v>0</v>
      </c>
      <c r="D67" s="3">
        <v>439262.02</v>
      </c>
    </row>
    <row r="68" spans="3:4" x14ac:dyDescent="0.2">
      <c r="C68" s="3">
        <v>0</v>
      </c>
      <c r="D68" s="3">
        <v>0</v>
      </c>
    </row>
    <row r="69" spans="3:4" x14ac:dyDescent="0.2">
      <c r="C69" s="3">
        <v>0</v>
      </c>
      <c r="D69" s="3">
        <v>36020.050000000003</v>
      </c>
    </row>
    <row r="70" spans="3:4" x14ac:dyDescent="0.2">
      <c r="C70" s="3">
        <v>0</v>
      </c>
      <c r="D70" s="3">
        <v>0</v>
      </c>
    </row>
    <row r="72" spans="3:4" x14ac:dyDescent="0.2">
      <c r="C72" s="3">
        <v>0</v>
      </c>
      <c r="D72" s="3">
        <v>0</v>
      </c>
    </row>
    <row r="73" spans="3:4" x14ac:dyDescent="0.2">
      <c r="C73" s="3">
        <v>0</v>
      </c>
      <c r="D73" s="3">
        <v>0</v>
      </c>
    </row>
    <row r="75" spans="3:4" x14ac:dyDescent="0.2">
      <c r="C75" s="3">
        <v>0</v>
      </c>
      <c r="D75" s="3">
        <v>0</v>
      </c>
    </row>
    <row r="76" spans="3:4" x14ac:dyDescent="0.2">
      <c r="C76" s="3">
        <v>0</v>
      </c>
      <c r="D76" s="3">
        <v>0</v>
      </c>
    </row>
    <row r="77" spans="3:4" x14ac:dyDescent="0.2">
      <c r="C77" s="3">
        <v>0</v>
      </c>
    </row>
    <row r="105" spans="3:4" x14ac:dyDescent="0.2">
      <c r="C105" s="3">
        <v>0</v>
      </c>
      <c r="D105" s="3">
        <v>0</v>
      </c>
    </row>
    <row r="106" spans="3:4" x14ac:dyDescent="0.2">
      <c r="C106" s="3">
        <v>0</v>
      </c>
      <c r="D106" s="3">
        <v>0</v>
      </c>
    </row>
    <row r="107" spans="3:4" x14ac:dyDescent="0.2">
      <c r="C107" s="3">
        <v>0</v>
      </c>
      <c r="D107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2022-04-30T04:22:17Z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