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13_ncr:1_{CEF5DB4B-0B14-4E3B-A118-EB63E49FA7FA}" xr6:coauthVersionLast="47" xr6:coauthVersionMax="47" xr10:uidLastSave="{00000000-0000-0000-0000-000000000000}"/>
  <bookViews>
    <workbookView xWindow="-120" yWindow="-120" windowWidth="29040" windowHeight="15720" tabRatio="863" activeTab="11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39" i="65"/>
  <c r="B50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<sst xmlns="http://schemas.openxmlformats.org/spreadsheetml/2006/main" count="952" uniqueCount="674">
  <si>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</si>
  <si>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</si>
  <si>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</si>
  <si>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</si>
  <si>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</si>
  <si>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</si>
  <si>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</si>
  <si>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</si>
  <si>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</si>
  <si>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</si>
  <si>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</si>
  <si>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</si>
  <si>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</si>
  <si>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</si>
  <si>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</si>
  <si>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</si>
  <si>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</si>
  <si>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</si>
  <si>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</si>
  <si>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</si>
  <si>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</si>
  <si>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</si>
  <si>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</si>
  <si>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</si>
  <si>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</si>
  <si>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</si>
  <si>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</si>
  <si>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</si>
  <si>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</si>
  <si>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</si>
  <si>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</si>
  <si>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</si>
  <si>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</si>
  <si>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</si>
  <si>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</si>
  <si>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</si>
  <si>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</si>
  <si>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</si>
  <si>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</si>
  <si>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</si>
  <si>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</si>
  <si>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</si>
  <si>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</si>
  <si>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</si>
  <si>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</si>
  <si>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</si>
  <si>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</si>
  <si>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</si>
  <si>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</si>
  <si>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</si>
  <si>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</si>
  <si>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</si>
  <si>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</si>
  <si>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</si>
  <si>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</si>
  <si>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</si>
  <si>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</si>
  <si>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</si>
  <si>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</si>
  <si>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</si>
  <si>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</si>
  <si>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</si>
  <si>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</si>
  <si>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</si>
  <si>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</si>
  <si>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</si>
  <si>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</si>
  <si>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</si>
  <si>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</si>
  <si>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</si>
  <si>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</si>
  <si>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</si>
  <si>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</si>
  <si>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</si>
  <si>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</si>
  <si>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</si>
  <si>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</si>
  <si>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</si>
  <si>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</si>
  <si>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</si>
  <si>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</si>
  <si>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</si>
  <si>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</si>
  <si>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</si>
  <si>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</si>
  <si>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</si>
  <si>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</si>
  <si>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</si>
  <si>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</si>
  <si>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</si>
  <si>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</si>
  <si>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</si>
  <si>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</si>
  <si>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</si>
  <si>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</si>
  <si>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</si>
  <si>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</si>
  <si>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</si>
  <si>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</si>
  <si>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</si>
  <si>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</si>
  <si>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</si>
  <si>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</si>
  <si>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</si>
  <si>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</si>
  <si>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</si>
  <si>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</si>
  <si>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</si>
  <si>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</si>
  <si>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</si>
  <si>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</si>
  <si>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</si>
  <si>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</si>
  <si>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</si>
  <si>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</si>
  <si>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</si>
  <si>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</si>
  <si>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</si>
  <si>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</si>
  <si>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</si>
  <si>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</si>
  <si>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</si>
  <si>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</si>
  <si>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</si>
  <si>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</si>
  <si>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</si>
  <si>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</si>
  <si>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</si>
  <si>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</si>
  <si>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</si>
  <si>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</si>
  <si>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</si>
  <si>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</si>
  <si>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</si>
  <si>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</si>
  <si>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</si>
  <si>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</si>
  <si>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</si>
  <si>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</si>
  <si>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</si>
  <si>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</si>
  <si>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</si>
  <si>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</si>
  <si>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</si>
  <si>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</si>
  <si>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</si>
  <si>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</si>
  <si>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</si>
  <si>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</si>
  <si>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</si>
  <si>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</si>
  <si>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</si>
  <si>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</si>
  <si>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</si>
  <si>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</si>
  <si>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</si>
  <si>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</si>
  <si>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</si>
  <si>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</si>
  <si>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</si>
  <si>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</si>
  <si>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</si>
  <si>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</si>
  <si>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</si>
  <si>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</si>
  <si>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</si>
  <si>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</si>
  <si>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</si>
  <si>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</si>
  <si>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</si>
  <si>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</si>
  <si>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</si>
  <si>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</si>
  <si>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</si>
  <si>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</si>
  <si>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</si>
  <si>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</si>
  <si>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</si>
  <si>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</si>
  <si>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</si>
  <si>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</si>
  <si>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</si>
  <si>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</si>
  <si>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</si>
  <si>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</si>
  <si>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</si>
  <si>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</si>
  <si>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</si>
  <si>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</si>
  <si>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</si>
  <si>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</si>
  <si>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</si>
  <si>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</si>
  <si>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</si>
  <si>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</si>
  <si>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</si>
  <si>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</si>
  <si>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</si>
  <si>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</si>
  <si>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</si>
  <si>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</si>
  <si>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</si>
  <si>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</si>
  <si>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</si>
  <si>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</si>
  <si>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</si>
  <si>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</si>
  <si>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</si>
  <si>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</si>
  <si>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</si>
  <si>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</si>
  <si>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</si>
  <si>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</si>
  <si>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</si>
  <si>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</si>
  <si>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</si>
  <si>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</si>
  <si>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</si>
  <si>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</si>
  <si>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</si>
  <si>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</si>
  <si>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</si>
  <si>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</si>
  <si>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</si>
  <si>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</si>
  <si>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</si>
  <si>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</si>
  <si>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</si>
  <si>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</si>
  <si>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</si>
  <si>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</si>
  <si>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</si>
  <si>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</si>
  <si>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</si>
  <si>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</si>
  <si>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</si>
  <si>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</si>
  <si>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</si>
  <si>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</si>
  <si>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</si>
  <si>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</si>
  <si>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</si>
  <si>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</si>
  <si>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</si>
  <si>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</si>
  <si>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</si>
  <si>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</si>
  <si>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</si>
  <si>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</si>
  <si>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</si>
  <si>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</si>
  <si>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</si>
  <si>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</si>
  <si>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</si>
  <si>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</si>
  <si>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</si>
  <si>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</si>
  <si>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</si>
  <si>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</si>
  <si>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</si>
  <si>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</si>
  <si>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</si>
  <si>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</si>
  <si>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</si>
  <si>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</si>
  <si>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</si>
  <si>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</si>
  <si>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</si>
  <si>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</si>
  <si>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</si>
  <si>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</si>
  <si>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</si>
  <si>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</si>
  <si>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</si>
  <si>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</si>
  <si>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</si>
  <si>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</si>
  <si>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</si>
  <si>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</si>
  <si>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</si>
  <si>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</si>
  <si>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</si>
  <si>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</si>
  <si>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</si>
  <si>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</si>
  <si>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</si>
  <si>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</si>
  <si>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</si>
  <si>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</si>
  <si>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</si>
  <si>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</si>
  <si>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</si>
  <si>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</si>
  <si>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</si>
  <si>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</si>
  <si>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</si>
  <si>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</si>
  <si>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</si>
  <si>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</si>
  <si>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</si>
  <si>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</si>
  <si>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</si>
  <si>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</si>
  <si>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</si>
  <si>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</si>
  <si>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</si>
  <si>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</si>
  <si>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</si>
  <si>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</si>
  <si>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</si>
  <si>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</si>
  <si>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</si>
  <si>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</si>
  <si>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</si>
  <si>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</si>
  <si>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</si>
  <si>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</si>
  <si>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</si>
  <si>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</si>
  <si>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</si>
  <si>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</si>
  <si>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</si>
  <si>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</si>
  <si>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</si>
  <si>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</si>
  <si>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</si>
  <si>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</si>
  <si>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</si>
  <si>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</si>
  <si>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</si>
  <si>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</si>
  <si>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</si>
  <si>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</si>
  <si>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</si>
  <si>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</si>
  <si>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</si>
  <si>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</si>
  <si>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</si>
  <si>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</si>
  <si>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</si>
  <si>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</si>
  <si>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</si>
  <si>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</si>
  <si>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</si>
  <si>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</si>
  <si>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</si>
  <si>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</si>
  <si>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</si>
  <si>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</si>
  <si>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</si>
  <si>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</si>
  <si>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</si>
  <si>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</si>
  <si>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</si>
  <si>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</si>
  <si>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</si>
  <si>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</si>
  <si>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</si>
  <si>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</si>
  <si>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</si>
  <si>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</si>
  <si>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</si>
  <si>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</si>
  <si>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</si>
  <si>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</si>
  <si>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</si>
  <si>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</si>
  <si>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</si>
  <si>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</si>
  <si>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</si>
  <si>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</si>
  <si>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</si>
  <si>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</si>
  <si>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</si>
  <si>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</si>
  <si>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</si>
  <si>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</si>
  <si>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</si>
  <si>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</si>
  <si>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</si>
  <si>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</si>
  <si>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</si>
  <si>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</si>
  <si>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</si>
  <si>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</si>
  <si>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</si>
  <si>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</si>
  <si>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</si>
  <si>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</si>
  <si>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</si>
  <si>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</si>
  <si>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</si>
  <si>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</si>
  <si>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</si>
  <si>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</si>
  <si>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</si>
  <si>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</si>
  <si>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</si>
  <si>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</si>
  <si>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</si>
  <si>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</si>
  <si>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</si>
  <si>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</si>
  <si>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</si>
  <si>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</si>
  <si>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</si>
  <si>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</si>
  <si>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</si>
  <si>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</si>
  <si>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</si>
  <si>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</si>
  <si>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</si>
  <si>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</si>
  <si>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</si>
  <si>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</si>
  <si>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</si>
  <si>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</si>
  <si>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</si>
  <si>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</si>
  <si>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</si>
  <si>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</si>
  <si>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</si>
  <si>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</si>
  <si>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</si>
  <si>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</si>
  <si>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</si>
  <si>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</si>
  <si>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</si>
  <si>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</si>
  <si>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</si>
  <si>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</si>
  <si>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</si>
  <si>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</si>
  <si>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</si>
  <si>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</si>
  <si>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</si>
  <si>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</si>
  <si>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</si>
  <si>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</si>
  <si>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</si>
  <si>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</si>
  <si>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</si>
  <si>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</si>
  <si>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</si>
  <si>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</si>
  <si>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</si>
  <si>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</si>
  <si>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</si>
  <si>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</si>
  <si>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</si>
  <si>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</si>
  <si>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</si>
  <si>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</si>
  <si>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</si>
  <si>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</si>
  <si>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</si>
  <si>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</si>
  <si>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</si>
  <si>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</si>
  <si>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</si>
  <si>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</si>
  <si>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</si>
  <si>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</si>
  <si>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</si>
  <si>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</si>
  <si>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</si>
  <si>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</si>
  <si>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</si>
  <si>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</si>
  <si>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</si>
  <si>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</si>
  <si>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</si>
  <si>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</si>
  <si>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</si>
  <si>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</si>
  <si>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</si>
  <si>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</si>
  <si>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</si>
  <si>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</si>
  <si>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</si>
  <si>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</si>
  <si>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</si>
  <si>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</si>
  <si>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</si>
  <si>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</si>
  <si>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</si>
  <si>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</si>
  <si>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</si>
  <si>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</si>
  <si>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</si>
  <si>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</si>
  <si>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</si>
  <si>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</si>
  <si>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</si>
  <si>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</si>
  <si>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</si>
  <si>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</si>
  <si>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</si>
  <si>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</si>
  <si>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</si>
  <si>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</si>
  <si>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</si>
  <si>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</si>
  <si>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</si>
  <si>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</si>
  <si>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</si>
  <si>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</si>
  <si>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</si>
  <si>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</si>
  <si>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</si>
  <si>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</si>
  <si>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</si>
  <si>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</si>
  <si>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</si>
  <si>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</si>
  <si>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</si>
  <si>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</si>
  <si>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</si>
  <si>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</si>
  <si>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</si>
  <si>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</si>
  <si>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</si>
  <si>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</si>
  <si>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</si>
  <si>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</si>
  <si>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</si>
  <si>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</si>
  <si>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</si>
  <si>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</si>
  <si>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</si>
  <si>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</si>
  <si>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</si>
  <si>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</si>
  <si>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</si>
  <si>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</si>
  <si>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</si>
  <si>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</si>
  <si>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</si>
  <si>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</si>
  <si>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</si>
  <si>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</si>
  <si>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</si>
  <si>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</si>
  <si>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</si>
  <si>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</si>
  <si>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</si>
  <si>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</si>
  <si>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</si>
  <si>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</si>
  <si>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</si>
  <si>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</si>
  <si>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</si>
  <si>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</si>
  <si>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</si>
  <si>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</si>
  <si>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</si>
  <si>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</si>
  <si>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</si>
  <si>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</si>
  <si>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</si>
  <si>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</si>
  <si>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</si>
  <si>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</si>
  <si>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</si>
  <si>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</si>
  <si>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</si>
  <si>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</si>
  <si>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</si>
  <si>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</si>
  <si>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</si>
  <si>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</si>
  <si>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</si>
  <si>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</si>
  <si>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</si>
  <si>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</si>
  <si>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</si>
  <si>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</si>
  <si>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</si>
  <si>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</si>
  <si>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</si>
  <si>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</si>
  <si>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</si>
  <si>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</si>
  <si>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</si>
  <si>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</si>
  <si>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</si>
  <si>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</si>
  <si>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</si>
  <si>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</si>
  <si>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</si>
  <si>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</si>
  <si>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</si>
  <si>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</si>
  <si>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</si>
  <si>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</si>
  <si>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</si>
  <si>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</si>
  <si>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</si>
  <si>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</si>
  <si>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</si>
  <si>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</si>
  <si>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</si>
  <si>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</si>
  <si>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</si>
  <si>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</si>
  <si>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</si>
  <si>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</si>
  <si>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</si>
  <si>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</si>
  <si>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</si>
  <si>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</si>
  <si>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</si>
  <si>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</si>
  <si>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</si>
  <si>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</si>
  <si>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</si>
  <si>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</si>
  <si>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</si>
  <si>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</si>
  <si>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</si>
  <si>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</si>
  <si>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</si>
  <si>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</si>
  <si>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</si>
  <si>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</si>
  <si>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</si>
  <si>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</si>
  <si>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</si>
  <si>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</si>
  <si>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</si>
  <si>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</si>
  <si>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</si>
  <si>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</si>
  <si>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</si>
  <si>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</si>
  <si>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</si>
  <si>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</si>
  <si>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</si>
  <si>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</si>
  <si>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</si>
  <si>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</si>
  <si>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</si>
  <si>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</si>
  <si>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</si>
  <si>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</si>
  <si>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</si>
  <si>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</si>
  <si>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</si>
  <si>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</si>
  <si>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</si>
  <si>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</si>
  <si>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</si>
  <si>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</si>
  <si>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</si>
  <si>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</si>
  <si>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</si>
  <si>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</si>
  <si>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</si>
  <si>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</si>
  <si>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</si>
  <si>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</si>
  <si>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</si>
  <si>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</si>
  <si>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</si>
  <si>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</si>
  <si>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</si>
  <si>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</si>
  <si>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Tierra Blanca, Guanajuato</t>
  </si>
  <si>
    <t>Correspondiente del 1 de Enero al 31 de Marzo de 2024</t>
  </si>
  <si>
    <t xml:space="preserve">C. Jaime Romero Resendiz                      C.P. Jorge Alejandro Ceballos Briones                            Ing. Ana Maribel Prado Cruz
</t>
  </si>
  <si>
    <t xml:space="preserve">Presidente Municipal  Interino                                             Tesorero Municipal                                                      Sindico Municipal
        </t>
  </si>
  <si>
    <t xml:space="preserve">Presidente Municipal  Interino                                        Tesorero Municipal                                           Sindico Municipal
        </t>
  </si>
  <si>
    <t xml:space="preserve">C. Jaime Romero Resendiz                     C.P. Jorge Alejandro Ceballos Briones                            Ing. Ana Maribel Prado Cruz
</t>
  </si>
  <si>
    <t xml:space="preserve">Presidente Municipal   Interino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</si>
</sst>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667</v>
      </c>
      <c r="B1" s="158"/>
      <c r="C1" s="17"/>
      <c r="D1" s="14" t="s">
        <v>601</v>
      </c>
      <c r="E1" s="15">
        <v>2024</v>
      </c>
    </row>
    <row r="2" spans="1:5" ht="18.95" customHeight="1" x14ac:dyDescent="0.2">
      <c r="A2" s="159" t="s">
        <v>600</v>
      </c>
      <c r="B2" s="159"/>
      <c r="C2" s="36"/>
      <c r="D2" s="14" t="s">
        <v>602</v>
      </c>
      <c r="E2" s="17" t="s">
        <v>607</v>
      </c>
    </row>
    <row r="3" spans="1:5" ht="18.95" customHeight="1" x14ac:dyDescent="0.2">
      <c r="A3" s="158" t="s">
        <v>668</v>
      </c>
      <c r="B3" s="158"/>
      <c r="C3" s="17"/>
      <c r="D3" s="14" t="s">
        <v>603</v>
      </c>
      <c r="E3" s="15">
        <v>1</v>
      </c>
    </row>
    <row r="4" spans="1:5" ht="18.95" customHeight="1" x14ac:dyDescent="0.2">
      <c r="A4" s="158" t="s">
        <v>622</v>
      </c>
      <c r="B4" s="158"/>
      <c r="C4" s="158"/>
      <c r="D4" s="158"/>
      <c r="E4" s="158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568</v>
      </c>
      <c r="B10" s="44" t="s">
        <v>303</v>
      </c>
    </row>
    <row r="11" spans="1:5" x14ac:dyDescent="0.2">
      <c r="A11" s="43" t="s">
        <v>569</v>
      </c>
      <c r="B11" s="44" t="s">
        <v>570</v>
      </c>
    </row>
    <row r="12" spans="1:5" x14ac:dyDescent="0.2">
      <c r="A12" s="43" t="s">
        <v>571</v>
      </c>
      <c r="B12" s="44" t="s">
        <v>340</v>
      </c>
    </row>
    <row r="13" spans="1:5" x14ac:dyDescent="0.2">
      <c r="A13" s="43" t="s">
        <v>572</v>
      </c>
      <c r="B13" s="44" t="s">
        <v>357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582</v>
      </c>
    </row>
    <row r="18" spans="1:2" x14ac:dyDescent="0.2">
      <c r="A18" s="43" t="s">
        <v>7</v>
      </c>
      <c r="B18" s="44" t="s">
        <v>583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584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182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623</v>
      </c>
    </row>
    <row r="41" spans="1:2" ht="12" thickBot="1" x14ac:dyDescent="0.25">
      <c r="A41" s="11"/>
      <c r="B41" s="12"/>
    </row>
    <row r="44" spans="1:2" x14ac:dyDescent="0.2">
      <c r="B44" s="4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5"/>
  <sheetViews>
    <sheetView showGridLines="0" workbookViewId="0">
      <selection activeCell="A24" sqref="A24:E25"/>
    </sheetView>
  </sheetViews>
  <sheetFormatPr baseColWidth="10" defaultColWidth="11.42578125" defaultRowHeight="11.25" x14ac:dyDescent="0.2"/>
  <cols>
    <col min="1" max="1" width="3.42578125" style="38" customWidth="1"/>
    <col min="2" max="2" width="63.140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63" t="s">
        <v>667</v>
      </c>
      <c r="B1" s="164"/>
      <c r="C1" s="165"/>
    </row>
    <row r="2" spans="1:3" s="37" customFormat="1" ht="18" customHeight="1" x14ac:dyDescent="0.25">
      <c r="A2" s="166" t="s">
        <v>612</v>
      </c>
      <c r="B2" s="167"/>
      <c r="C2" s="168"/>
    </row>
    <row r="3" spans="1:3" s="37" customFormat="1" ht="18" customHeight="1" x14ac:dyDescent="0.25">
      <c r="A3" s="166" t="s">
        <v>668</v>
      </c>
      <c r="B3" s="167"/>
      <c r="C3" s="168"/>
    </row>
    <row r="4" spans="1:3" s="39" customFormat="1" ht="18" customHeight="1" x14ac:dyDescent="0.2">
      <c r="A4" s="169" t="s">
        <v>613</v>
      </c>
      <c r="B4" s="170"/>
      <c r="C4" s="171"/>
    </row>
    <row r="5" spans="1:3" x14ac:dyDescent="0.2">
      <c r="A5" s="54" t="s">
        <v>520</v>
      </c>
      <c r="B5" s="54"/>
      <c r="C5" s="130">
        <v>43538694.960000001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1">
        <f>SUM(C8:C13)</f>
        <v>0</v>
      </c>
    </row>
    <row r="8" spans="1:3" x14ac:dyDescent="0.2">
      <c r="A8" s="71" t="s">
        <v>522</v>
      </c>
      <c r="B8" s="70" t="s">
        <v>341</v>
      </c>
      <c r="C8" s="132">
        <v>0</v>
      </c>
    </row>
    <row r="9" spans="1:3" x14ac:dyDescent="0.2">
      <c r="A9" s="58" t="s">
        <v>523</v>
      </c>
      <c r="B9" s="59" t="s">
        <v>532</v>
      </c>
      <c r="C9" s="132">
        <v>0</v>
      </c>
    </row>
    <row r="10" spans="1:3" x14ac:dyDescent="0.2">
      <c r="A10" s="58" t="s">
        <v>524</v>
      </c>
      <c r="B10" s="59" t="s">
        <v>349</v>
      </c>
      <c r="C10" s="132">
        <v>0</v>
      </c>
    </row>
    <row r="11" spans="1:3" x14ac:dyDescent="0.2">
      <c r="A11" s="58" t="s">
        <v>525</v>
      </c>
      <c r="B11" s="59" t="s">
        <v>350</v>
      </c>
      <c r="C11" s="132">
        <v>0</v>
      </c>
    </row>
    <row r="12" spans="1:3" x14ac:dyDescent="0.2">
      <c r="A12" s="58" t="s">
        <v>526</v>
      </c>
      <c r="B12" s="59" t="s">
        <v>351</v>
      </c>
      <c r="C12" s="132">
        <v>0</v>
      </c>
    </row>
    <row r="13" spans="1:3" x14ac:dyDescent="0.2">
      <c r="A13" s="60" t="s">
        <v>527</v>
      </c>
      <c r="B13" s="61" t="s">
        <v>528</v>
      </c>
      <c r="C13" s="132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1">
        <f>SUM(C16:C18)</f>
        <v>0</v>
      </c>
    </row>
    <row r="16" spans="1:3" x14ac:dyDescent="0.2">
      <c r="A16" s="65">
        <v>3.1</v>
      </c>
      <c r="B16" s="59" t="s">
        <v>531</v>
      </c>
      <c r="C16" s="132">
        <v>0</v>
      </c>
    </row>
    <row r="17" spans="1:5" x14ac:dyDescent="0.2">
      <c r="A17" s="66">
        <v>3.2</v>
      </c>
      <c r="B17" s="59" t="s">
        <v>529</v>
      </c>
      <c r="C17" s="132">
        <v>0</v>
      </c>
    </row>
    <row r="18" spans="1:5" x14ac:dyDescent="0.2">
      <c r="A18" s="66">
        <v>3.3</v>
      </c>
      <c r="B18" s="61" t="s">
        <v>530</v>
      </c>
      <c r="C18" s="133">
        <v>0</v>
      </c>
    </row>
    <row r="19" spans="1:5" x14ac:dyDescent="0.2">
      <c r="A19" s="55"/>
      <c r="B19" s="67"/>
      <c r="C19" s="68"/>
    </row>
    <row r="20" spans="1:5" x14ac:dyDescent="0.2">
      <c r="A20" s="69" t="s">
        <v>659</v>
      </c>
      <c r="B20" s="69"/>
      <c r="C20" s="130">
        <f>C5+C7-C15</f>
        <v>43538694.960000001</v>
      </c>
    </row>
    <row r="22" spans="1:5" x14ac:dyDescent="0.2">
      <c r="B22" s="38" t="s">
        <v>624</v>
      </c>
    </row>
    <row r="24" spans="1:5" ht="15" customHeight="1" x14ac:dyDescent="0.2">
      <c r="A24" s="183" t="s">
        <v>672</v>
      </c>
      <c r="B24" s="183"/>
      <c r="C24" s="183"/>
      <c r="D24" s="183"/>
      <c r="E24" s="183"/>
    </row>
    <row r="25" spans="1:5" ht="15" customHeight="1" x14ac:dyDescent="0.2">
      <c r="A25" s="183" t="s">
        <v>673</v>
      </c>
      <c r="B25" s="183"/>
      <c r="C25" s="183"/>
      <c r="D25" s="183"/>
      <c r="E25" s="183"/>
    </row>
  </sheetData>
  <mergeCells count="6">
    <mergeCell ref="A25:E25"/>
    <mergeCell ref="A1:C1"/>
    <mergeCell ref="A2:C2"/>
    <mergeCell ref="A3:C3"/>
    <mergeCell ref="A4:C4"/>
    <mergeCell ref="A24:E2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4"/>
  <sheetViews>
    <sheetView showGridLines="0" topLeftCell="A7" workbookViewId="0">
      <selection activeCell="A43" sqref="A43:E44"/>
    </sheetView>
  </sheetViews>
  <sheetFormatPr baseColWidth="10" defaultColWidth="11.42578125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16384" width="11.42578125" style="38"/>
  </cols>
  <sheetData>
    <row r="1" spans="1:3" s="40" customFormat="1" ht="18.95" customHeight="1" x14ac:dyDescent="0.25">
      <c r="A1" s="172" t="s">
        <v>667</v>
      </c>
      <c r="B1" s="173"/>
      <c r="C1" s="174"/>
    </row>
    <row r="2" spans="1:3" s="40" customFormat="1" ht="18.95" customHeight="1" x14ac:dyDescent="0.25">
      <c r="A2" s="175" t="s">
        <v>614</v>
      </c>
      <c r="B2" s="176"/>
      <c r="C2" s="177"/>
    </row>
    <row r="3" spans="1:3" s="40" customFormat="1" ht="18.95" customHeight="1" x14ac:dyDescent="0.25">
      <c r="A3" s="175" t="s">
        <v>668</v>
      </c>
      <c r="B3" s="176"/>
      <c r="C3" s="177"/>
    </row>
    <row r="4" spans="1:3" x14ac:dyDescent="0.2">
      <c r="A4" s="169" t="s">
        <v>613</v>
      </c>
      <c r="B4" s="170"/>
      <c r="C4" s="171"/>
    </row>
    <row r="5" spans="1:3" x14ac:dyDescent="0.2">
      <c r="A5" s="79" t="s">
        <v>533</v>
      </c>
      <c r="B5" s="54"/>
      <c r="C5" s="134">
        <v>65603212.75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1">
        <f>SUM(C8:C28)</f>
        <v>33138338.91</v>
      </c>
    </row>
    <row r="8" spans="1:3" x14ac:dyDescent="0.2">
      <c r="A8" s="119">
        <v>2.1</v>
      </c>
      <c r="B8" s="80" t="s">
        <v>369</v>
      </c>
      <c r="C8" s="135">
        <v>0</v>
      </c>
    </row>
    <row r="9" spans="1:3" x14ac:dyDescent="0.2">
      <c r="A9" s="119">
        <v>2.2000000000000002</v>
      </c>
      <c r="B9" s="80" t="s">
        <v>366</v>
      </c>
      <c r="C9" s="135">
        <v>0</v>
      </c>
    </row>
    <row r="10" spans="1:3" x14ac:dyDescent="0.2">
      <c r="A10" s="85">
        <v>2.2999999999999998</v>
      </c>
      <c r="B10" s="72" t="s">
        <v>236</v>
      </c>
      <c r="C10" s="135">
        <v>70986.11</v>
      </c>
    </row>
    <row r="11" spans="1:3" x14ac:dyDescent="0.2">
      <c r="A11" s="85">
        <v>2.4</v>
      </c>
      <c r="B11" s="72" t="s">
        <v>237</v>
      </c>
      <c r="C11" s="135">
        <v>0</v>
      </c>
    </row>
    <row r="12" spans="1:3" x14ac:dyDescent="0.2">
      <c r="A12" s="85">
        <v>2.5</v>
      </c>
      <c r="B12" s="72" t="s">
        <v>238</v>
      </c>
      <c r="C12" s="135">
        <v>30599.96</v>
      </c>
    </row>
    <row r="13" spans="1:3" x14ac:dyDescent="0.2">
      <c r="A13" s="85">
        <v>2.6</v>
      </c>
      <c r="B13" s="72" t="s">
        <v>239</v>
      </c>
      <c r="C13" s="135">
        <v>1329600</v>
      </c>
    </row>
    <row r="14" spans="1:3" x14ac:dyDescent="0.2">
      <c r="A14" s="85">
        <v>2.7</v>
      </c>
      <c r="B14" s="72" t="s">
        <v>240</v>
      </c>
      <c r="C14" s="135">
        <v>0</v>
      </c>
    </row>
    <row r="15" spans="1:3" x14ac:dyDescent="0.2">
      <c r="A15" s="85">
        <v>2.8</v>
      </c>
      <c r="B15" s="72" t="s">
        <v>241</v>
      </c>
      <c r="C15" s="135">
        <v>7060000</v>
      </c>
    </row>
    <row r="16" spans="1:3" x14ac:dyDescent="0.2">
      <c r="A16" s="85">
        <v>2.9</v>
      </c>
      <c r="B16" s="72" t="s">
        <v>243</v>
      </c>
      <c r="C16" s="135">
        <v>0</v>
      </c>
    </row>
    <row r="17" spans="1:3" x14ac:dyDescent="0.2">
      <c r="A17" s="85" t="s">
        <v>535</v>
      </c>
      <c r="B17" s="72" t="s">
        <v>536</v>
      </c>
      <c r="C17" s="135">
        <v>0</v>
      </c>
    </row>
    <row r="18" spans="1:3" x14ac:dyDescent="0.2">
      <c r="A18" s="85" t="s">
        <v>561</v>
      </c>
      <c r="B18" s="72" t="s">
        <v>245</v>
      </c>
      <c r="C18" s="135">
        <v>0</v>
      </c>
    </row>
    <row r="19" spans="1:3" x14ac:dyDescent="0.2">
      <c r="A19" s="85" t="s">
        <v>562</v>
      </c>
      <c r="B19" s="72" t="s">
        <v>537</v>
      </c>
      <c r="C19" s="135">
        <v>24647152.84</v>
      </c>
    </row>
    <row r="20" spans="1:3" x14ac:dyDescent="0.2">
      <c r="A20" s="85" t="s">
        <v>563</v>
      </c>
      <c r="B20" s="72" t="s">
        <v>538</v>
      </c>
      <c r="C20" s="135">
        <v>0</v>
      </c>
    </row>
    <row r="21" spans="1:3" x14ac:dyDescent="0.2">
      <c r="A21" s="85" t="s">
        <v>564</v>
      </c>
      <c r="B21" s="72" t="s">
        <v>539</v>
      </c>
      <c r="C21" s="135">
        <v>0</v>
      </c>
    </row>
    <row r="22" spans="1:3" x14ac:dyDescent="0.2">
      <c r="A22" s="85" t="s">
        <v>540</v>
      </c>
      <c r="B22" s="72" t="s">
        <v>541</v>
      </c>
      <c r="C22" s="135">
        <v>0</v>
      </c>
    </row>
    <row r="23" spans="1:3" x14ac:dyDescent="0.2">
      <c r="A23" s="85" t="s">
        <v>542</v>
      </c>
      <c r="B23" s="72" t="s">
        <v>543</v>
      </c>
      <c r="C23" s="135">
        <v>0</v>
      </c>
    </row>
    <row r="24" spans="1:3" x14ac:dyDescent="0.2">
      <c r="A24" s="85" t="s">
        <v>544</v>
      </c>
      <c r="B24" s="72" t="s">
        <v>545</v>
      </c>
      <c r="C24" s="135">
        <v>0</v>
      </c>
    </row>
    <row r="25" spans="1:3" x14ac:dyDescent="0.2">
      <c r="A25" s="85" t="s">
        <v>546</v>
      </c>
      <c r="B25" s="72" t="s">
        <v>547</v>
      </c>
      <c r="C25" s="135">
        <v>0</v>
      </c>
    </row>
    <row r="26" spans="1:3" x14ac:dyDescent="0.2">
      <c r="A26" s="85" t="s">
        <v>548</v>
      </c>
      <c r="B26" s="72" t="s">
        <v>549</v>
      </c>
      <c r="C26" s="135">
        <v>0</v>
      </c>
    </row>
    <row r="27" spans="1:3" x14ac:dyDescent="0.2">
      <c r="A27" s="85" t="s">
        <v>550</v>
      </c>
      <c r="B27" s="72" t="s">
        <v>551</v>
      </c>
      <c r="C27" s="135">
        <v>0</v>
      </c>
    </row>
    <row r="28" spans="1:3" x14ac:dyDescent="0.2">
      <c r="A28" s="85" t="s">
        <v>552</v>
      </c>
      <c r="B28" s="80" t="s">
        <v>553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6">
        <f>SUM(C31:C37)</f>
        <v>0</v>
      </c>
    </row>
    <row r="31" spans="1:3" x14ac:dyDescent="0.2">
      <c r="A31" s="85" t="s">
        <v>555</v>
      </c>
      <c r="B31" s="72" t="s">
        <v>438</v>
      </c>
      <c r="C31" s="135">
        <v>0</v>
      </c>
    </row>
    <row r="32" spans="1:3" x14ac:dyDescent="0.2">
      <c r="A32" s="85" t="s">
        <v>556</v>
      </c>
      <c r="B32" s="72" t="s">
        <v>80</v>
      </c>
      <c r="C32" s="135">
        <v>0</v>
      </c>
    </row>
    <row r="33" spans="1:5" x14ac:dyDescent="0.2">
      <c r="A33" s="85" t="s">
        <v>557</v>
      </c>
      <c r="B33" s="72" t="s">
        <v>448</v>
      </c>
      <c r="C33" s="135">
        <v>0</v>
      </c>
    </row>
    <row r="34" spans="1:5" x14ac:dyDescent="0.2">
      <c r="A34" s="85" t="s">
        <v>558</v>
      </c>
      <c r="B34" s="72" t="s">
        <v>454</v>
      </c>
      <c r="C34" s="135">
        <v>0</v>
      </c>
    </row>
    <row r="35" spans="1:5" x14ac:dyDescent="0.2">
      <c r="A35" s="85" t="s">
        <v>559</v>
      </c>
      <c r="B35" s="72" t="s">
        <v>462</v>
      </c>
      <c r="C35" s="135">
        <v>0</v>
      </c>
    </row>
    <row r="36" spans="1:5" x14ac:dyDescent="0.2">
      <c r="A36" s="85" t="s">
        <v>662</v>
      </c>
      <c r="B36" s="72" t="s">
        <v>366</v>
      </c>
      <c r="C36" s="135">
        <v>0</v>
      </c>
    </row>
    <row r="37" spans="1:5" x14ac:dyDescent="0.2">
      <c r="A37" s="85" t="s">
        <v>663</v>
      </c>
      <c r="B37" s="80" t="s">
        <v>560</v>
      </c>
      <c r="C37" s="137">
        <v>0</v>
      </c>
    </row>
    <row r="38" spans="1:5" x14ac:dyDescent="0.2">
      <c r="A38" s="73"/>
      <c r="B38" s="76"/>
      <c r="C38" s="77"/>
    </row>
    <row r="39" spans="1:5" x14ac:dyDescent="0.2">
      <c r="A39" s="78" t="s">
        <v>660</v>
      </c>
      <c r="B39" s="54"/>
      <c r="C39" s="130">
        <f>C5-C7+C30</f>
        <v>32464873.84</v>
      </c>
    </row>
    <row r="41" spans="1:5" x14ac:dyDescent="0.2">
      <c r="B41" s="38" t="s">
        <v>624</v>
      </c>
    </row>
    <row r="43" spans="1:5" ht="15" customHeight="1" x14ac:dyDescent="0.2">
      <c r="A43" s="183" t="s">
        <v>672</v>
      </c>
      <c r="B43" s="183"/>
      <c r="C43" s="183"/>
      <c r="D43" s="183"/>
      <c r="E43" s="183"/>
    </row>
    <row r="44" spans="1:5" ht="15" customHeight="1" x14ac:dyDescent="0.2">
      <c r="A44" s="183" t="s">
        <v>673</v>
      </c>
      <c r="B44" s="183"/>
      <c r="C44" s="183"/>
      <c r="D44" s="183"/>
      <c r="E44" s="183"/>
    </row>
  </sheetData>
  <mergeCells count="6">
    <mergeCell ref="A44:E44"/>
    <mergeCell ref="A1:C1"/>
    <mergeCell ref="A2:C2"/>
    <mergeCell ref="A3:C3"/>
    <mergeCell ref="A4:C4"/>
    <mergeCell ref="A43:E43"/>
  </mergeCells>
  <pageMargins left="0.7" right="0.7" top="0.75" bottom="0.75" header="0.3" footer="0.3"/>
  <pageSetup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4"/>
  <sheetViews>
    <sheetView tabSelected="1" topLeftCell="A53" workbookViewId="0">
      <selection sqref="A1:H6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62" t="s">
        <v>667</v>
      </c>
      <c r="B1" s="178"/>
      <c r="C1" s="178"/>
      <c r="D1" s="178"/>
      <c r="E1" s="178"/>
      <c r="F1" s="178"/>
      <c r="G1" s="27" t="s">
        <v>604</v>
      </c>
      <c r="H1" s="28">
        <v>2024</v>
      </c>
    </row>
    <row r="2" spans="1:10" ht="18.95" customHeight="1" x14ac:dyDescent="0.2">
      <c r="A2" s="162" t="s">
        <v>615</v>
      </c>
      <c r="B2" s="178"/>
      <c r="C2" s="178"/>
      <c r="D2" s="178"/>
      <c r="E2" s="178"/>
      <c r="F2" s="178"/>
      <c r="G2" s="27" t="s">
        <v>605</v>
      </c>
      <c r="H2" s="28" t="s">
        <v>607</v>
      </c>
    </row>
    <row r="3" spans="1:10" ht="18.95" customHeight="1" x14ac:dyDescent="0.2">
      <c r="A3" s="179" t="s">
        <v>668</v>
      </c>
      <c r="B3" s="180"/>
      <c r="C3" s="180"/>
      <c r="D3" s="180"/>
      <c r="E3" s="180"/>
      <c r="F3" s="180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63" t="str">
        <f>A1</f>
        <v>Municipio de Tierra Blanca, Guanajuato</v>
      </c>
      <c r="C37" s="165"/>
      <c r="D37" s="34"/>
      <c r="E37" s="34"/>
      <c r="F37" s="34"/>
    </row>
    <row r="38" spans="1:6" x14ac:dyDescent="0.2">
      <c r="B38" s="166" t="s">
        <v>664</v>
      </c>
      <c r="C38" s="168"/>
      <c r="D38" s="34"/>
      <c r="E38" s="34"/>
      <c r="F38" s="34"/>
    </row>
    <row r="39" spans="1:6" x14ac:dyDescent="0.2">
      <c r="B39" s="166" t="str">
        <f>A3</f>
        <v>Correspondiente del 1 de Enero al 31 de Marzo de 2024</v>
      </c>
      <c r="C39" s="168"/>
      <c r="D39" s="34"/>
      <c r="E39" s="34"/>
      <c r="F39" s="34"/>
    </row>
    <row r="40" spans="1:6" x14ac:dyDescent="0.2">
      <c r="B40" s="150"/>
      <c r="C40" s="151"/>
      <c r="D40" s="34"/>
      <c r="E40" s="34"/>
      <c r="F40" s="34"/>
    </row>
    <row r="41" spans="1:6" x14ac:dyDescent="0.2">
      <c r="B41" s="152" t="s">
        <v>486</v>
      </c>
      <c r="C41" s="157">
        <f>H1</f>
        <v>2024</v>
      </c>
      <c r="D41" s="34"/>
      <c r="E41" s="34"/>
      <c r="F41" s="34"/>
    </row>
    <row r="42" spans="1:6" x14ac:dyDescent="0.2">
      <c r="B42" s="153" t="s">
        <v>93</v>
      </c>
      <c r="C42" s="154">
        <v>122210056.36</v>
      </c>
      <c r="D42" s="34"/>
      <c r="E42" s="34"/>
      <c r="F42" s="34"/>
    </row>
    <row r="43" spans="1:6" x14ac:dyDescent="0.2">
      <c r="B43" s="153" t="s">
        <v>92</v>
      </c>
      <c r="C43" s="154">
        <v>-79309361.400000006</v>
      </c>
      <c r="D43" s="34"/>
      <c r="E43" s="34"/>
      <c r="F43" s="34"/>
    </row>
    <row r="44" spans="1:6" x14ac:dyDescent="0.2">
      <c r="B44" s="153" t="s">
        <v>91</v>
      </c>
      <c r="C44" s="154">
        <v>638000</v>
      </c>
      <c r="D44" s="34"/>
      <c r="E44" s="34"/>
      <c r="F44" s="34"/>
    </row>
    <row r="45" spans="1:6" x14ac:dyDescent="0.2">
      <c r="B45" s="153" t="s">
        <v>90</v>
      </c>
      <c r="C45" s="154">
        <v>0</v>
      </c>
      <c r="D45" s="34"/>
      <c r="E45" s="34"/>
      <c r="F45" s="34"/>
    </row>
    <row r="46" spans="1:6" x14ac:dyDescent="0.2">
      <c r="B46" s="153" t="s">
        <v>89</v>
      </c>
      <c r="C46" s="154">
        <v>-43538694.960000001</v>
      </c>
      <c r="D46" s="34"/>
      <c r="E46" s="34"/>
      <c r="F46" s="34"/>
    </row>
    <row r="47" spans="1:6" x14ac:dyDescent="0.2">
      <c r="B47" s="67"/>
      <c r="C47" s="68"/>
      <c r="D47" s="34"/>
      <c r="E47" s="34"/>
      <c r="F47" s="34"/>
    </row>
    <row r="48" spans="1:6" x14ac:dyDescent="0.2">
      <c r="B48" s="163" t="str">
        <f>A1</f>
        <v>Municipio de Tierra Blanca, Guanajuato</v>
      </c>
      <c r="C48" s="165"/>
    </row>
    <row r="49" spans="2:6" x14ac:dyDescent="0.2">
      <c r="B49" s="166" t="s">
        <v>665</v>
      </c>
      <c r="C49" s="168"/>
    </row>
    <row r="50" spans="2:6" x14ac:dyDescent="0.2">
      <c r="B50" s="166" t="str">
        <f>A3</f>
        <v>Correspondiente del 1 de Enero al 31 de Marzo de 2024</v>
      </c>
      <c r="C50" s="168"/>
    </row>
    <row r="51" spans="2:6" x14ac:dyDescent="0.2">
      <c r="B51" s="150"/>
      <c r="C51" s="151"/>
    </row>
    <row r="52" spans="2:6" x14ac:dyDescent="0.2">
      <c r="B52" s="155" t="s">
        <v>486</v>
      </c>
      <c r="C52" s="157">
        <f>H1</f>
        <v>2024</v>
      </c>
    </row>
    <row r="53" spans="2:6" x14ac:dyDescent="0.2">
      <c r="B53" s="153" t="s">
        <v>88</v>
      </c>
      <c r="C53" s="156">
        <v>-122210056.36</v>
      </c>
    </row>
    <row r="54" spans="2:6" x14ac:dyDescent="0.2">
      <c r="B54" s="153" t="s">
        <v>87</v>
      </c>
      <c r="C54" s="156">
        <v>57123399.710000001</v>
      </c>
    </row>
    <row r="55" spans="2:6" x14ac:dyDescent="0.2">
      <c r="B55" s="153" t="s">
        <v>666</v>
      </c>
      <c r="C55" s="156">
        <v>-53626102.490000002</v>
      </c>
    </row>
    <row r="56" spans="2:6" x14ac:dyDescent="0.2">
      <c r="B56" s="153" t="s">
        <v>86</v>
      </c>
      <c r="C56" s="156">
        <v>53109546.390000001</v>
      </c>
    </row>
    <row r="57" spans="2:6" x14ac:dyDescent="0.2">
      <c r="B57" s="153" t="s">
        <v>85</v>
      </c>
      <c r="C57" s="156">
        <v>0</v>
      </c>
    </row>
    <row r="58" spans="2:6" x14ac:dyDescent="0.2">
      <c r="B58" s="153" t="s">
        <v>84</v>
      </c>
      <c r="C58" s="156">
        <v>0</v>
      </c>
    </row>
    <row r="59" spans="2:6" x14ac:dyDescent="0.2">
      <c r="B59" s="153" t="s">
        <v>83</v>
      </c>
      <c r="C59" s="156">
        <v>65603212.75</v>
      </c>
    </row>
    <row r="61" spans="2:6" x14ac:dyDescent="0.2">
      <c r="B61" s="20" t="s">
        <v>624</v>
      </c>
    </row>
    <row r="63" spans="2:6" ht="15" customHeight="1" x14ac:dyDescent="0.2">
      <c r="B63" s="183" t="s">
        <v>672</v>
      </c>
      <c r="C63" s="183"/>
      <c r="D63" s="183"/>
      <c r="E63" s="183"/>
      <c r="F63" s="183"/>
    </row>
    <row r="64" spans="2:6" ht="15" customHeight="1" x14ac:dyDescent="0.2">
      <c r="B64" s="183" t="s">
        <v>673</v>
      </c>
      <c r="C64" s="183"/>
      <c r="D64" s="183"/>
      <c r="E64" s="183"/>
      <c r="F64" s="183"/>
    </row>
  </sheetData>
  <sheetProtection formatCells="0" formatColumns="0" formatRows="0" insertColumns="0" insertRows="0" insertHyperlinks="0" deleteColumns="0" deleteRows="0" sort="0" autoFilter="0" pivotTables="0"/>
  <mergeCells count="11">
    <mergeCell ref="B63:F63"/>
    <mergeCell ref="B64:F64"/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1" t="s">
        <v>34</v>
      </c>
      <c r="B5" s="181"/>
      <c r="C5" s="181"/>
      <c r="D5" s="181"/>
      <c r="E5" s="181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122</v>
      </c>
      <c r="B9" s="111"/>
      <c r="C9" s="111"/>
      <c r="D9" s="111"/>
    </row>
    <row r="10" spans="1:8" s="110" customFormat="1" ht="26.1" customHeight="1" x14ac:dyDescent="0.2">
      <c r="A10" s="113" t="s">
        <v>591</v>
      </c>
      <c r="B10" s="182" t="s">
        <v>36</v>
      </c>
      <c r="C10" s="182"/>
      <c r="D10" s="182"/>
      <c r="E10" s="182"/>
    </row>
    <row r="11" spans="1:8" s="110" customFormat="1" ht="12.95" customHeight="1" x14ac:dyDescent="0.2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593</v>
      </c>
      <c r="B12" s="182" t="s">
        <v>38</v>
      </c>
      <c r="C12" s="182"/>
      <c r="D12" s="182"/>
      <c r="E12" s="182"/>
    </row>
    <row r="13" spans="1:8" s="110" customFormat="1" ht="26.1" customHeight="1" x14ac:dyDescent="0.2">
      <c r="A13" s="114" t="s">
        <v>594</v>
      </c>
      <c r="B13" s="182" t="s">
        <v>39</v>
      </c>
      <c r="C13" s="182"/>
      <c r="D13" s="182"/>
      <c r="E13" s="182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595</v>
      </c>
      <c r="B15" s="115" t="s">
        <v>40</v>
      </c>
    </row>
    <row r="16" spans="1:8" s="110" customFormat="1" ht="12.95" customHeight="1" x14ac:dyDescent="0.2">
      <c r="A16" s="114" t="s">
        <v>596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94</v>
      </c>
    </row>
    <row r="19" spans="1:4" s="110" customFormat="1" ht="12.95" customHeight="1" x14ac:dyDescent="0.2">
      <c r="A19" s="118" t="s">
        <v>597</v>
      </c>
    </row>
    <row r="20" spans="1:4" s="110" customFormat="1" ht="12.95" customHeight="1" x14ac:dyDescent="0.2">
      <c r="A20" s="118" t="s">
        <v>598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95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2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59" t="s">
        <v>667</v>
      </c>
      <c r="B1" s="159"/>
      <c r="C1" s="159"/>
      <c r="D1" s="14" t="s">
        <v>604</v>
      </c>
      <c r="E1" s="25">
        <v>2024</v>
      </c>
    </row>
    <row r="2" spans="1:5" s="16" customFormat="1" ht="18.95" customHeight="1" x14ac:dyDescent="0.25">
      <c r="A2" s="159" t="s">
        <v>609</v>
      </c>
      <c r="B2" s="159"/>
      <c r="C2" s="159"/>
      <c r="D2" s="14" t="s">
        <v>605</v>
      </c>
      <c r="E2" s="25" t="s">
        <v>607</v>
      </c>
    </row>
    <row r="3" spans="1:5" s="16" customFormat="1" ht="18.95" customHeight="1" x14ac:dyDescent="0.25">
      <c r="A3" s="159" t="s">
        <v>668</v>
      </c>
      <c r="B3" s="159"/>
      <c r="C3" s="15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566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3159492.7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1010385.4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956467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53918.400000000001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1984741.09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156710.37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1801568.58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26462.14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107072.92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107072.92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57293.29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57293.29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599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565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40379202.259999998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32276498.779999997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19754220.289999999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12257463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264815.49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8102703.4800000004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8102703.4800000004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573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567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32464873.840000004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15477618.460000001</v>
      </c>
      <c r="D99" s="53">
        <f>C99/$C$98</f>
        <v>0.47674968756323988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9558269.9600000009</v>
      </c>
      <c r="D100" s="53">
        <f t="shared" ref="D100:D163" si="0">C100/$C$98</f>
        <v>0.29441882346769654</v>
      </c>
      <c r="E100" s="49"/>
    </row>
    <row r="101" spans="1:5" x14ac:dyDescent="0.2">
      <c r="A101" s="51">
        <v>5111</v>
      </c>
      <c r="B101" s="49" t="s">
        <v>360</v>
      </c>
      <c r="C101" s="52">
        <v>8487667</v>
      </c>
      <c r="D101" s="53">
        <f t="shared" si="0"/>
        <v>0.26144155193180935</v>
      </c>
      <c r="E101" s="49"/>
    </row>
    <row r="102" spans="1:5" x14ac:dyDescent="0.2">
      <c r="A102" s="51">
        <v>5112</v>
      </c>
      <c r="B102" s="49" t="s">
        <v>361</v>
      </c>
      <c r="C102" s="52">
        <v>396376.03</v>
      </c>
      <c r="D102" s="53">
        <f t="shared" si="0"/>
        <v>1.2209381498092401E-2</v>
      </c>
      <c r="E102" s="49"/>
    </row>
    <row r="103" spans="1:5" x14ac:dyDescent="0.2">
      <c r="A103" s="51">
        <v>5113</v>
      </c>
      <c r="B103" s="49" t="s">
        <v>362</v>
      </c>
      <c r="C103" s="52">
        <v>261135.97</v>
      </c>
      <c r="D103" s="53">
        <f t="shared" si="0"/>
        <v>8.0436465358523623E-3</v>
      </c>
      <c r="E103" s="49"/>
    </row>
    <row r="104" spans="1:5" x14ac:dyDescent="0.2">
      <c r="A104" s="51">
        <v>5114</v>
      </c>
      <c r="B104" s="49" t="s">
        <v>363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364</v>
      </c>
      <c r="C105" s="52">
        <v>413090.96</v>
      </c>
      <c r="D105" s="53">
        <f t="shared" si="0"/>
        <v>1.2724243501942406E-2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2958615.96</v>
      </c>
      <c r="D107" s="53">
        <f t="shared" si="0"/>
        <v>9.1132834046460581E-2</v>
      </c>
      <c r="E107" s="49"/>
    </row>
    <row r="108" spans="1:5" x14ac:dyDescent="0.2">
      <c r="A108" s="51">
        <v>5121</v>
      </c>
      <c r="B108" s="49" t="s">
        <v>367</v>
      </c>
      <c r="C108" s="52">
        <v>184087.31</v>
      </c>
      <c r="D108" s="53">
        <f t="shared" si="0"/>
        <v>5.6703534690218278E-3</v>
      </c>
      <c r="E108" s="49"/>
    </row>
    <row r="109" spans="1:5" x14ac:dyDescent="0.2">
      <c r="A109" s="51">
        <v>5122</v>
      </c>
      <c r="B109" s="49" t="s">
        <v>368</v>
      </c>
      <c r="C109" s="52">
        <v>293636.81</v>
      </c>
      <c r="D109" s="53">
        <f t="shared" si="0"/>
        <v>9.0447543842973391E-3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68861.52</v>
      </c>
      <c r="D111" s="53">
        <f t="shared" si="0"/>
        <v>2.121108504514059E-3</v>
      </c>
      <c r="E111" s="49"/>
    </row>
    <row r="112" spans="1:5" x14ac:dyDescent="0.2">
      <c r="A112" s="51">
        <v>5125</v>
      </c>
      <c r="B112" s="49" t="s">
        <v>371</v>
      </c>
      <c r="C112" s="52">
        <v>2349</v>
      </c>
      <c r="D112" s="53">
        <f t="shared" si="0"/>
        <v>7.2355124852073037E-5</v>
      </c>
      <c r="E112" s="49"/>
    </row>
    <row r="113" spans="1:5" x14ac:dyDescent="0.2">
      <c r="A113" s="51">
        <v>5126</v>
      </c>
      <c r="B113" s="49" t="s">
        <v>372</v>
      </c>
      <c r="C113" s="52">
        <v>2407131.3199999998</v>
      </c>
      <c r="D113" s="53">
        <f t="shared" si="0"/>
        <v>7.4145716131943526E-2</v>
      </c>
      <c r="E113" s="49"/>
    </row>
    <row r="114" spans="1:5" x14ac:dyDescent="0.2">
      <c r="A114" s="51">
        <v>5127</v>
      </c>
      <c r="B114" s="49" t="s">
        <v>373</v>
      </c>
      <c r="C114" s="52">
        <v>2550</v>
      </c>
      <c r="D114" s="53">
        <f t="shared" si="0"/>
        <v>7.854643183175234E-5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0</v>
      </c>
      <c r="D116" s="53">
        <f t="shared" si="0"/>
        <v>0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2960732.5399999996</v>
      </c>
      <c r="D117" s="53">
        <f t="shared" si="0"/>
        <v>9.1198030049082709E-2</v>
      </c>
      <c r="E117" s="49"/>
    </row>
    <row r="118" spans="1:5" x14ac:dyDescent="0.2">
      <c r="A118" s="51">
        <v>5131</v>
      </c>
      <c r="B118" s="49" t="s">
        <v>377</v>
      </c>
      <c r="C118" s="52">
        <v>456312.54</v>
      </c>
      <c r="D118" s="53">
        <f t="shared" si="0"/>
        <v>1.4055577183170102E-2</v>
      </c>
      <c r="E118" s="49"/>
    </row>
    <row r="119" spans="1:5" x14ac:dyDescent="0.2">
      <c r="A119" s="51">
        <v>5132</v>
      </c>
      <c r="B119" s="49" t="s">
        <v>378</v>
      </c>
      <c r="C119" s="52">
        <v>47914.32</v>
      </c>
      <c r="D119" s="53">
        <f t="shared" si="0"/>
        <v>1.4758819096646148E-3</v>
      </c>
      <c r="E119" s="49"/>
    </row>
    <row r="120" spans="1:5" x14ac:dyDescent="0.2">
      <c r="A120" s="51">
        <v>5133</v>
      </c>
      <c r="B120" s="49" t="s">
        <v>379</v>
      </c>
      <c r="C120" s="52">
        <v>151378.07</v>
      </c>
      <c r="D120" s="53">
        <f t="shared" si="0"/>
        <v>4.6628263749322486E-3</v>
      </c>
      <c r="E120" s="49"/>
    </row>
    <row r="121" spans="1:5" x14ac:dyDescent="0.2">
      <c r="A121" s="51">
        <v>5134</v>
      </c>
      <c r="B121" s="49" t="s">
        <v>380</v>
      </c>
      <c r="C121" s="52">
        <v>27324.95</v>
      </c>
      <c r="D121" s="53">
        <f t="shared" si="0"/>
        <v>8.4167738136511417E-4</v>
      </c>
      <c r="E121" s="49"/>
    </row>
    <row r="122" spans="1:5" x14ac:dyDescent="0.2">
      <c r="A122" s="51">
        <v>5135</v>
      </c>
      <c r="B122" s="49" t="s">
        <v>381</v>
      </c>
      <c r="C122" s="52">
        <v>715103.67</v>
      </c>
      <c r="D122" s="53">
        <f t="shared" si="0"/>
        <v>2.2026996732663107E-2</v>
      </c>
      <c r="E122" s="49"/>
    </row>
    <row r="123" spans="1:5" x14ac:dyDescent="0.2">
      <c r="A123" s="51">
        <v>5136</v>
      </c>
      <c r="B123" s="49" t="s">
        <v>382</v>
      </c>
      <c r="C123" s="52">
        <v>115137.24</v>
      </c>
      <c r="D123" s="53">
        <f t="shared" si="0"/>
        <v>3.5465174011592585E-3</v>
      </c>
      <c r="E123" s="49"/>
    </row>
    <row r="124" spans="1:5" x14ac:dyDescent="0.2">
      <c r="A124" s="51">
        <v>5137</v>
      </c>
      <c r="B124" s="49" t="s">
        <v>383</v>
      </c>
      <c r="C124" s="52">
        <v>310557.89</v>
      </c>
      <c r="D124" s="53">
        <f t="shared" si="0"/>
        <v>9.5659663281168015E-3</v>
      </c>
      <c r="E124" s="49"/>
    </row>
    <row r="125" spans="1:5" x14ac:dyDescent="0.2">
      <c r="A125" s="51">
        <v>5138</v>
      </c>
      <c r="B125" s="49" t="s">
        <v>384</v>
      </c>
      <c r="C125" s="52">
        <v>612540.86</v>
      </c>
      <c r="D125" s="53">
        <f t="shared" si="0"/>
        <v>1.8867803491824688E-2</v>
      </c>
      <c r="E125" s="49"/>
    </row>
    <row r="126" spans="1:5" x14ac:dyDescent="0.2">
      <c r="A126" s="51">
        <v>5139</v>
      </c>
      <c r="B126" s="49" t="s">
        <v>385</v>
      </c>
      <c r="C126" s="52">
        <v>524463</v>
      </c>
      <c r="D126" s="53">
        <f t="shared" si="0"/>
        <v>1.6154783246186796E-2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16987255.380000003</v>
      </c>
      <c r="D127" s="53">
        <f t="shared" si="0"/>
        <v>0.52325031243676012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1305000</v>
      </c>
      <c r="D128" s="53">
        <f t="shared" si="0"/>
        <v>4.0197291584485019E-2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1305000</v>
      </c>
      <c r="D130" s="53">
        <f t="shared" si="0"/>
        <v>4.0197291584485019E-2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3476708</v>
      </c>
      <c r="D134" s="53">
        <f t="shared" si="0"/>
        <v>0.10709137565525804</v>
      </c>
      <c r="E134" s="49"/>
    </row>
    <row r="135" spans="1:5" x14ac:dyDescent="0.2">
      <c r="A135" s="51">
        <v>5231</v>
      </c>
      <c r="B135" s="49" t="s">
        <v>393</v>
      </c>
      <c r="C135" s="52">
        <v>3476708</v>
      </c>
      <c r="D135" s="53">
        <f t="shared" si="0"/>
        <v>0.10709137565525804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12205547.380000001</v>
      </c>
      <c r="D137" s="53">
        <f t="shared" si="0"/>
        <v>0.37596164519701702</v>
      </c>
      <c r="E137" s="49"/>
    </row>
    <row r="138" spans="1:5" x14ac:dyDescent="0.2">
      <c r="A138" s="51">
        <v>5241</v>
      </c>
      <c r="B138" s="49" t="s">
        <v>395</v>
      </c>
      <c r="C138" s="52">
        <v>12205547.380000001</v>
      </c>
      <c r="D138" s="53">
        <f t="shared" si="0"/>
        <v>0.37596164519701702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624</v>
      </c>
    </row>
    <row r="221" spans="1:5" ht="15" customHeight="1" x14ac:dyDescent="0.2">
      <c r="A221" s="183" t="s">
        <v>669</v>
      </c>
      <c r="B221" s="183"/>
      <c r="C221" s="183"/>
      <c r="D221" s="183"/>
    </row>
    <row r="222" spans="1:5" ht="15" customHeight="1" x14ac:dyDescent="0.2">
      <c r="A222" s="183" t="s">
        <v>670</v>
      </c>
      <c r="B222" s="183"/>
      <c r="C222" s="183"/>
      <c r="D222" s="18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221:D221"/>
    <mergeCell ref="A222:D222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568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569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571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572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4"/>
  <sheetViews>
    <sheetView topLeftCell="A149" zoomScale="106" zoomScaleNormal="106" workbookViewId="0">
      <selection sqref="A1:G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0" t="s">
        <v>667</v>
      </c>
      <c r="B1" s="161"/>
      <c r="C1" s="161"/>
      <c r="D1" s="161"/>
      <c r="E1" s="161"/>
      <c r="F1" s="161"/>
      <c r="G1" s="14" t="s">
        <v>604</v>
      </c>
      <c r="H1" s="25">
        <v>2024</v>
      </c>
    </row>
    <row r="2" spans="1:8" s="16" customFormat="1" ht="18.95" customHeight="1" x14ac:dyDescent="0.25">
      <c r="A2" s="160" t="s">
        <v>608</v>
      </c>
      <c r="B2" s="161"/>
      <c r="C2" s="161"/>
      <c r="D2" s="161"/>
      <c r="E2" s="161"/>
      <c r="F2" s="161"/>
      <c r="G2" s="14" t="s">
        <v>605</v>
      </c>
      <c r="H2" s="25" t="s">
        <v>607</v>
      </c>
    </row>
    <row r="3" spans="1:8" s="16" customFormat="1" ht="18.95" customHeight="1" x14ac:dyDescent="0.25">
      <c r="A3" s="160" t="s">
        <v>668</v>
      </c>
      <c r="B3" s="161"/>
      <c r="C3" s="161"/>
      <c r="D3" s="161"/>
      <c r="E3" s="161"/>
      <c r="F3" s="16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479828.3</v>
      </c>
      <c r="D15" s="24">
        <v>479020.35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309623.2</v>
      </c>
      <c r="D20" s="24">
        <v>309623.2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622187.38</v>
      </c>
      <c r="D23" s="24">
        <v>622187.38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8236894.54</v>
      </c>
      <c r="D27" s="24">
        <v>8236894.54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17550</v>
      </c>
    </row>
    <row r="42" spans="1:8" x14ac:dyDescent="0.2">
      <c r="A42" s="22">
        <v>1151</v>
      </c>
      <c r="B42" s="20" t="s">
        <v>222</v>
      </c>
      <c r="C42" s="24">
        <v>17550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420421642.81999999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8238459.6100000003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647507.26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410536313.64999998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999362.3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35032764.899999999</v>
      </c>
      <c r="D62" s="24">
        <f t="shared" ref="D62:E62" si="0">SUM(D63:D70)</f>
        <v>0</v>
      </c>
      <c r="E62" s="24">
        <f t="shared" si="0"/>
        <v>9840009.5</v>
      </c>
    </row>
    <row r="63" spans="1:9" x14ac:dyDescent="0.2">
      <c r="A63" s="22">
        <v>1241</v>
      </c>
      <c r="B63" s="20" t="s">
        <v>236</v>
      </c>
      <c r="C63" s="24">
        <v>4712490.32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786700.19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37714.400000000001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14907323.779999999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48319.27</v>
      </c>
      <c r="D67" s="24">
        <v>0</v>
      </c>
      <c r="E67" s="24">
        <v>9840009.5</v>
      </c>
    </row>
    <row r="68" spans="1:9" x14ac:dyDescent="0.2">
      <c r="A68" s="22">
        <v>1246</v>
      </c>
      <c r="B68" s="20" t="s">
        <v>241</v>
      </c>
      <c r="C68" s="24">
        <v>14536236.939999999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3980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387224.3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43226.73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343997.57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13102459.02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12822058.369999999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280400.65000000002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13131309.4</v>
      </c>
      <c r="D110" s="24">
        <f>SUM(D111:D119)</f>
        <v>13131309.4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6071121.3799999999</v>
      </c>
      <c r="D111" s="24">
        <f>C111</f>
        <v>6071121.3799999999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367723.82</v>
      </c>
      <c r="D112" s="24">
        <f t="shared" ref="D112:D119" si="1">C112</f>
        <v>367723.82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-1002475.83</v>
      </c>
      <c r="D113" s="24">
        <f t="shared" si="1"/>
        <v>-1002475.83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2626.18</v>
      </c>
      <c r="D115" s="24">
        <f t="shared" si="1"/>
        <v>2626.18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249267.69</v>
      </c>
      <c r="D117" s="24">
        <f t="shared" si="1"/>
        <v>249267.69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7443046.1600000001</v>
      </c>
      <c r="D119" s="24">
        <f t="shared" si="1"/>
        <v>7443046.1600000001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4" x14ac:dyDescent="0.2">
      <c r="A145" s="22">
        <v>2199</v>
      </c>
      <c r="B145" s="20" t="s">
        <v>297</v>
      </c>
      <c r="C145" s="24">
        <v>0</v>
      </c>
    </row>
    <row r="146" spans="1:4" x14ac:dyDescent="0.2">
      <c r="A146" s="22">
        <v>2240</v>
      </c>
      <c r="B146" s="20" t="s">
        <v>298</v>
      </c>
      <c r="C146" s="24">
        <f>SUM(C147:C149)</f>
        <v>0</v>
      </c>
    </row>
    <row r="147" spans="1:4" x14ac:dyDescent="0.2">
      <c r="A147" s="22">
        <v>2241</v>
      </c>
      <c r="B147" s="20" t="s">
        <v>299</v>
      </c>
      <c r="C147" s="24">
        <v>0</v>
      </c>
    </row>
    <row r="148" spans="1:4" x14ac:dyDescent="0.2">
      <c r="A148" s="22">
        <v>2242</v>
      </c>
      <c r="B148" s="20" t="s">
        <v>300</v>
      </c>
      <c r="C148" s="24">
        <v>0</v>
      </c>
    </row>
    <row r="149" spans="1:4" x14ac:dyDescent="0.2">
      <c r="A149" s="22">
        <v>2249</v>
      </c>
      <c r="B149" s="20" t="s">
        <v>301</v>
      </c>
      <c r="C149" s="24">
        <v>0</v>
      </c>
    </row>
    <row r="151" spans="1:4" x14ac:dyDescent="0.2">
      <c r="B151" s="20" t="s">
        <v>624</v>
      </c>
    </row>
    <row r="153" spans="1:4" ht="15" customHeight="1" x14ac:dyDescent="0.2">
      <c r="A153" s="183" t="s">
        <v>669</v>
      </c>
      <c r="B153" s="183"/>
      <c r="C153" s="183"/>
      <c r="D153" s="183"/>
    </row>
    <row r="154" spans="1:4" ht="15" customHeight="1" x14ac:dyDescent="0.2">
      <c r="A154" s="183" t="s">
        <v>671</v>
      </c>
      <c r="B154" s="183"/>
      <c r="C154" s="183"/>
      <c r="D154" s="183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153:D153"/>
    <mergeCell ref="A154:D154"/>
  </mergeCells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586</v>
      </c>
    </row>
    <row r="10" spans="1:2" ht="15" customHeight="1" x14ac:dyDescent="0.2">
      <c r="A10" s="94"/>
      <c r="B10" s="93" t="s">
        <v>587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2"/>
  <sheetViews>
    <sheetView workbookViewId="0">
      <selection activeCell="A31" sqref="A3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62" t="s">
        <v>667</v>
      </c>
      <c r="B1" s="162"/>
      <c r="C1" s="162"/>
      <c r="D1" s="27" t="s">
        <v>604</v>
      </c>
      <c r="E1" s="28">
        <v>2024</v>
      </c>
    </row>
    <row r="2" spans="1:5" ht="18.95" customHeight="1" x14ac:dyDescent="0.2">
      <c r="A2" s="162" t="s">
        <v>610</v>
      </c>
      <c r="B2" s="162"/>
      <c r="C2" s="162"/>
      <c r="D2" s="27" t="s">
        <v>605</v>
      </c>
      <c r="E2" s="28" t="s">
        <v>607</v>
      </c>
    </row>
    <row r="3" spans="1:5" ht="18.95" customHeight="1" x14ac:dyDescent="0.2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18583052.469999999</v>
      </c>
    </row>
    <row r="9" spans="1:5" x14ac:dyDescent="0.2">
      <c r="A9" s="33">
        <v>3120</v>
      </c>
      <c r="B9" s="29" t="s">
        <v>464</v>
      </c>
      <c r="C9" s="34">
        <v>121036.11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11073821.119999999</v>
      </c>
    </row>
    <row r="15" spans="1:5" x14ac:dyDescent="0.2">
      <c r="A15" s="33">
        <v>3220</v>
      </c>
      <c r="B15" s="29" t="s">
        <v>468</v>
      </c>
      <c r="C15" s="34">
        <v>454918189.82999998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5" x14ac:dyDescent="0.2">
      <c r="A17" s="33">
        <v>3231</v>
      </c>
      <c r="B17" s="29" t="s">
        <v>470</v>
      </c>
      <c r="C17" s="34">
        <v>0</v>
      </c>
    </row>
    <row r="18" spans="1:5" x14ac:dyDescent="0.2">
      <c r="A18" s="33">
        <v>3232</v>
      </c>
      <c r="B18" s="29" t="s">
        <v>471</v>
      </c>
      <c r="C18" s="34">
        <v>0</v>
      </c>
    </row>
    <row r="19" spans="1:5" x14ac:dyDescent="0.2">
      <c r="A19" s="33">
        <v>3233</v>
      </c>
      <c r="B19" s="29" t="s">
        <v>472</v>
      </c>
      <c r="C19" s="34">
        <v>0</v>
      </c>
    </row>
    <row r="20" spans="1:5" x14ac:dyDescent="0.2">
      <c r="A20" s="33">
        <v>3239</v>
      </c>
      <c r="B20" s="29" t="s">
        <v>473</v>
      </c>
      <c r="C20" s="34">
        <v>0</v>
      </c>
    </row>
    <row r="21" spans="1:5" x14ac:dyDescent="0.2">
      <c r="A21" s="33">
        <v>3240</v>
      </c>
      <c r="B21" s="29" t="s">
        <v>474</v>
      </c>
      <c r="C21" s="34">
        <f>SUM(C22:C24)</f>
        <v>0</v>
      </c>
    </row>
    <row r="22" spans="1:5" x14ac:dyDescent="0.2">
      <c r="A22" s="33">
        <v>3241</v>
      </c>
      <c r="B22" s="29" t="s">
        <v>475</v>
      </c>
      <c r="C22" s="34">
        <v>0</v>
      </c>
    </row>
    <row r="23" spans="1:5" x14ac:dyDescent="0.2">
      <c r="A23" s="33">
        <v>3242</v>
      </c>
      <c r="B23" s="29" t="s">
        <v>476</v>
      </c>
      <c r="C23" s="34">
        <v>0</v>
      </c>
    </row>
    <row r="24" spans="1:5" x14ac:dyDescent="0.2">
      <c r="A24" s="33">
        <v>3243</v>
      </c>
      <c r="B24" s="29" t="s">
        <v>477</v>
      </c>
      <c r="C24" s="34">
        <v>0</v>
      </c>
    </row>
    <row r="25" spans="1:5" x14ac:dyDescent="0.2">
      <c r="A25" s="33">
        <v>3250</v>
      </c>
      <c r="B25" s="29" t="s">
        <v>478</v>
      </c>
      <c r="C25" s="34">
        <f>SUM(C26:C27)</f>
        <v>0</v>
      </c>
    </row>
    <row r="26" spans="1:5" x14ac:dyDescent="0.2">
      <c r="A26" s="33">
        <v>3251</v>
      </c>
      <c r="B26" s="29" t="s">
        <v>479</v>
      </c>
      <c r="C26" s="34">
        <v>0</v>
      </c>
    </row>
    <row r="27" spans="1:5" x14ac:dyDescent="0.2">
      <c r="A27" s="33">
        <v>3252</v>
      </c>
      <c r="B27" s="29" t="s">
        <v>480</v>
      </c>
      <c r="C27" s="34">
        <v>0</v>
      </c>
    </row>
    <row r="29" spans="1:5" x14ac:dyDescent="0.2">
      <c r="B29" s="29" t="s">
        <v>624</v>
      </c>
    </row>
    <row r="31" spans="1:5" ht="15" customHeight="1" x14ac:dyDescent="0.2">
      <c r="A31" s="183" t="s">
        <v>672</v>
      </c>
      <c r="B31" s="183"/>
      <c r="C31" s="183"/>
      <c r="D31" s="183"/>
      <c r="E31" s="183"/>
    </row>
    <row r="32" spans="1:5" ht="15" customHeight="1" x14ac:dyDescent="0.2">
      <c r="A32" s="183" t="s">
        <v>673</v>
      </c>
      <c r="B32" s="183"/>
      <c r="C32" s="183"/>
      <c r="D32" s="183"/>
      <c r="E32" s="18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31:E31"/>
    <mergeCell ref="A32:E32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172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0"/>
  <sheetViews>
    <sheetView topLeftCell="A100" workbookViewId="0">
      <selection activeCell="A119" sqref="A119:E12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2" t="s">
        <v>667</v>
      </c>
      <c r="B1" s="162"/>
      <c r="C1" s="162"/>
      <c r="D1" s="27" t="s">
        <v>604</v>
      </c>
      <c r="E1" s="28">
        <v>2024</v>
      </c>
    </row>
    <row r="2" spans="1:5" s="35" customFormat="1" ht="18.95" customHeight="1" x14ac:dyDescent="0.25">
      <c r="A2" s="162" t="s">
        <v>611</v>
      </c>
      <c r="B2" s="162"/>
      <c r="C2" s="162"/>
      <c r="D2" s="27" t="s">
        <v>605</v>
      </c>
      <c r="E2" s="28" t="s">
        <v>607</v>
      </c>
    </row>
    <row r="3" spans="1:5" s="35" customFormat="1" ht="18.95" customHeight="1" x14ac:dyDescent="0.25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0">
        <v>2024</v>
      </c>
      <c r="D7" s="120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29740046.82</v>
      </c>
      <c r="D9" s="34">
        <v>51734036.369999997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626</v>
      </c>
      <c r="C15" s="121">
        <f>SUM(C8:C14)</f>
        <v>29740046.82</v>
      </c>
      <c r="D15" s="121">
        <f>SUM(D8:D14)</f>
        <v>51734036.369999997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648</v>
      </c>
      <c r="C19" s="129" t="s">
        <v>647</v>
      </c>
      <c r="D19" s="129" t="s">
        <v>178</v>
      </c>
    </row>
    <row r="20" spans="1:4" x14ac:dyDescent="0.2">
      <c r="A20" s="41">
        <v>1230</v>
      </c>
      <c r="B20" s="42" t="s">
        <v>227</v>
      </c>
      <c r="C20" s="121">
        <f>SUM(C21:C27)</f>
        <v>24647152.84</v>
      </c>
      <c r="D20" s="121">
        <f>SUM(D21:D27)</f>
        <v>24730245.390000001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24647152.84</v>
      </c>
      <c r="D25" s="34">
        <v>24730245.390000001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1">
        <f>SUM(C29:C36)</f>
        <v>8491186.0700000003</v>
      </c>
      <c r="D28" s="121">
        <f>SUM(D29:D36)</f>
        <v>8491186.0700000003</v>
      </c>
    </row>
    <row r="29" spans="1:4" x14ac:dyDescent="0.2">
      <c r="A29" s="33">
        <v>1241</v>
      </c>
      <c r="B29" s="29" t="s">
        <v>236</v>
      </c>
      <c r="C29" s="34">
        <v>70986.11</v>
      </c>
      <c r="D29" s="34">
        <v>70986.11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30599.96</v>
      </c>
      <c r="D31" s="34">
        <v>30599.96</v>
      </c>
    </row>
    <row r="32" spans="1:4" x14ac:dyDescent="0.2">
      <c r="A32" s="33">
        <v>1244</v>
      </c>
      <c r="B32" s="29" t="s">
        <v>239</v>
      </c>
      <c r="C32" s="34">
        <v>1329600</v>
      </c>
      <c r="D32" s="34">
        <v>1329600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7060000</v>
      </c>
      <c r="D34" s="34">
        <v>7060000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661</v>
      </c>
      <c r="C37" s="121">
        <v>0</v>
      </c>
      <c r="D37" s="121">
        <v>0</v>
      </c>
      <c r="E37" s="42"/>
    </row>
    <row r="38" spans="1:5" x14ac:dyDescent="0.2">
      <c r="B38" s="122" t="s">
        <v>627</v>
      </c>
      <c r="C38" s="121">
        <f>C20+C28+C37</f>
        <v>33138338.91</v>
      </c>
      <c r="D38" s="121">
        <f>D20+D28+D37</f>
        <v>33221431.460000001</v>
      </c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0">
        <v>2024</v>
      </c>
      <c r="D41" s="120">
        <v>2023</v>
      </c>
      <c r="E41" s="32"/>
    </row>
    <row r="42" spans="1:5" x14ac:dyDescent="0.2">
      <c r="A42" s="41">
        <v>3210</v>
      </c>
      <c r="B42" s="42" t="s">
        <v>628</v>
      </c>
      <c r="C42" s="121">
        <v>11073821.119999999</v>
      </c>
      <c r="D42" s="121">
        <v>77750449.219999999</v>
      </c>
    </row>
    <row r="43" spans="1:5" x14ac:dyDescent="0.2">
      <c r="A43" s="33"/>
      <c r="B43" s="122" t="s">
        <v>616</v>
      </c>
      <c r="C43" s="121">
        <f>C46+C58+C86+C89+C44</f>
        <v>0</v>
      </c>
      <c r="D43" s="121">
        <f>D46+D58+D86+D89+D44</f>
        <v>4685401.2799999993</v>
      </c>
    </row>
    <row r="44" spans="1:5" x14ac:dyDescent="0.2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 x14ac:dyDescent="0.2">
      <c r="A45" s="141">
        <v>5130</v>
      </c>
      <c r="B45" s="142" t="s">
        <v>649</v>
      </c>
      <c r="C45" s="143">
        <v>0</v>
      </c>
      <c r="D45" s="143">
        <v>0</v>
      </c>
    </row>
    <row r="46" spans="1:5" x14ac:dyDescent="0.2">
      <c r="A46" s="41">
        <v>5400</v>
      </c>
      <c r="B46" s="42" t="s">
        <v>423</v>
      </c>
      <c r="C46" s="121">
        <f>C47+C49+C51+C53+C55</f>
        <v>0</v>
      </c>
      <c r="D46" s="121">
        <f>D47+D49+D51+D53+D55</f>
        <v>0</v>
      </c>
    </row>
    <row r="47" spans="1:5" x14ac:dyDescent="0.2">
      <c r="A47" s="33">
        <v>5410</v>
      </c>
      <c r="B47" s="29" t="s">
        <v>617</v>
      </c>
      <c r="C47" s="34">
        <f>C48</f>
        <v>0</v>
      </c>
      <c r="D47" s="34">
        <f>D48</f>
        <v>0</v>
      </c>
    </row>
    <row r="48" spans="1:5" x14ac:dyDescent="0.2">
      <c r="A48" s="33">
        <v>5411</v>
      </c>
      <c r="B48" s="29" t="s">
        <v>425</v>
      </c>
      <c r="C48" s="34">
        <v>0</v>
      </c>
      <c r="D48" s="34">
        <v>0</v>
      </c>
    </row>
    <row r="49" spans="1:4" x14ac:dyDescent="0.2">
      <c r="A49" s="33">
        <v>5420</v>
      </c>
      <c r="B49" s="29" t="s">
        <v>618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428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619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431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620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620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621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435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436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437</v>
      </c>
      <c r="C58" s="121">
        <f>C59+C68+C71+C77</f>
        <v>0</v>
      </c>
      <c r="D58" s="121">
        <f>D59+D68+D71+D77</f>
        <v>1103050.98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1103050.98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32375.35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1044740.38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25935.25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21">
        <f>C87</f>
        <v>0</v>
      </c>
      <c r="D86" s="121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41">
        <v>2110</v>
      </c>
      <c r="B89" s="125" t="s">
        <v>629</v>
      </c>
      <c r="C89" s="121">
        <f>SUM(C90:C94)</f>
        <v>0</v>
      </c>
      <c r="D89" s="121">
        <f>SUM(D90:D94)</f>
        <v>3582350.3</v>
      </c>
    </row>
    <row r="90" spans="1:4" x14ac:dyDescent="0.2">
      <c r="A90" s="33">
        <v>2111</v>
      </c>
      <c r="B90" s="29" t="s">
        <v>630</v>
      </c>
      <c r="C90" s="34">
        <v>0</v>
      </c>
      <c r="D90" s="34">
        <v>3133540.76</v>
      </c>
    </row>
    <row r="91" spans="1:4" x14ac:dyDescent="0.2">
      <c r="A91" s="33">
        <v>2112</v>
      </c>
      <c r="B91" s="29" t="s">
        <v>631</v>
      </c>
      <c r="C91" s="34">
        <v>0</v>
      </c>
      <c r="D91" s="34">
        <v>40154.14</v>
      </c>
    </row>
    <row r="92" spans="1:4" x14ac:dyDescent="0.2">
      <c r="A92" s="33">
        <v>2112</v>
      </c>
      <c r="B92" s="29" t="s">
        <v>632</v>
      </c>
      <c r="C92" s="34">
        <v>0</v>
      </c>
      <c r="D92" s="34">
        <v>74211.399999999994</v>
      </c>
    </row>
    <row r="93" spans="1:4" x14ac:dyDescent="0.2">
      <c r="A93" s="33">
        <v>2115</v>
      </c>
      <c r="B93" s="29" t="s">
        <v>633</v>
      </c>
      <c r="C93" s="34">
        <v>0</v>
      </c>
      <c r="D93" s="34">
        <v>334444</v>
      </c>
    </row>
    <row r="94" spans="1:4" x14ac:dyDescent="0.2">
      <c r="A94" s="33">
        <v>2114</v>
      </c>
      <c r="B94" s="29" t="s">
        <v>634</v>
      </c>
      <c r="C94" s="34">
        <v>0</v>
      </c>
      <c r="D94" s="34">
        <v>0</v>
      </c>
    </row>
    <row r="95" spans="1:4" x14ac:dyDescent="0.2">
      <c r="A95" s="33"/>
      <c r="B95" s="122" t="s">
        <v>635</v>
      </c>
      <c r="C95" s="121">
        <f>+C96</f>
        <v>0</v>
      </c>
      <c r="D95" s="121">
        <f>+D96</f>
        <v>0</v>
      </c>
    </row>
    <row r="96" spans="1:4" x14ac:dyDescent="0.2">
      <c r="A96" s="138">
        <v>3100</v>
      </c>
      <c r="B96" s="144" t="s">
        <v>650</v>
      </c>
      <c r="C96" s="145">
        <f>SUM(C97:C100)</f>
        <v>0</v>
      </c>
      <c r="D96" s="145">
        <f>SUM(D97:D100)</f>
        <v>0</v>
      </c>
    </row>
    <row r="97" spans="1:4" x14ac:dyDescent="0.2">
      <c r="A97" s="141"/>
      <c r="B97" s="146" t="s">
        <v>651</v>
      </c>
      <c r="C97" s="147">
        <v>0</v>
      </c>
      <c r="D97" s="147">
        <v>0</v>
      </c>
    </row>
    <row r="98" spans="1:4" x14ac:dyDescent="0.2">
      <c r="A98" s="141"/>
      <c r="B98" s="146" t="s">
        <v>652</v>
      </c>
      <c r="C98" s="147">
        <v>0</v>
      </c>
      <c r="D98" s="147">
        <v>0</v>
      </c>
    </row>
    <row r="99" spans="1:4" x14ac:dyDescent="0.2">
      <c r="A99" s="141"/>
      <c r="B99" s="146" t="s">
        <v>653</v>
      </c>
      <c r="C99" s="147">
        <v>0</v>
      </c>
      <c r="D99" s="147">
        <v>0</v>
      </c>
    </row>
    <row r="100" spans="1:4" x14ac:dyDescent="0.2">
      <c r="A100" s="141"/>
      <c r="B100" s="146" t="s">
        <v>654</v>
      </c>
      <c r="C100" s="147">
        <v>0</v>
      </c>
      <c r="D100" s="147">
        <v>0</v>
      </c>
    </row>
    <row r="101" spans="1:4" x14ac:dyDescent="0.2">
      <c r="A101" s="141"/>
      <c r="B101" s="148" t="s">
        <v>655</v>
      </c>
      <c r="C101" s="140">
        <f>+C102</f>
        <v>0</v>
      </c>
      <c r="D101" s="140">
        <f>+D102</f>
        <v>0</v>
      </c>
    </row>
    <row r="102" spans="1:4" x14ac:dyDescent="0.2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 x14ac:dyDescent="0.2">
      <c r="A103" s="141">
        <v>1273</v>
      </c>
      <c r="B103" s="142" t="s">
        <v>656</v>
      </c>
      <c r="C103" s="147">
        <v>0</v>
      </c>
      <c r="D103" s="147">
        <v>0</v>
      </c>
    </row>
    <row r="104" spans="1:4" x14ac:dyDescent="0.2">
      <c r="A104" s="141"/>
      <c r="B104" s="148" t="s">
        <v>657</v>
      </c>
      <c r="C104" s="140">
        <f>+C105+C107</f>
        <v>0</v>
      </c>
      <c r="D104" s="140">
        <f>+D105+D107</f>
        <v>0</v>
      </c>
    </row>
    <row r="105" spans="1:4" x14ac:dyDescent="0.2">
      <c r="A105" s="138">
        <v>4300</v>
      </c>
      <c r="B105" s="144" t="s">
        <v>658</v>
      </c>
      <c r="C105" s="145">
        <f>+C106</f>
        <v>0</v>
      </c>
      <c r="D105" s="149">
        <f>+D106</f>
        <v>0</v>
      </c>
    </row>
    <row r="106" spans="1:4" x14ac:dyDescent="0.2">
      <c r="A106" s="141">
        <v>4399</v>
      </c>
      <c r="B106" s="146" t="s">
        <v>351</v>
      </c>
      <c r="C106" s="147">
        <v>0</v>
      </c>
      <c r="D106" s="147">
        <v>0</v>
      </c>
    </row>
    <row r="107" spans="1:4" x14ac:dyDescent="0.2">
      <c r="A107" s="41">
        <v>1120</v>
      </c>
      <c r="B107" s="125" t="s">
        <v>636</v>
      </c>
      <c r="C107" s="121">
        <f>SUM(C108:C116)</f>
        <v>0</v>
      </c>
      <c r="D107" s="121">
        <f>SUM(D108:D116)</f>
        <v>0</v>
      </c>
    </row>
    <row r="108" spans="1:4" x14ac:dyDescent="0.2">
      <c r="A108" s="33">
        <v>1124</v>
      </c>
      <c r="B108" s="126" t="s">
        <v>637</v>
      </c>
      <c r="C108" s="127">
        <v>0</v>
      </c>
      <c r="D108" s="34">
        <v>0</v>
      </c>
    </row>
    <row r="109" spans="1:4" x14ac:dyDescent="0.2">
      <c r="A109" s="33">
        <v>1124</v>
      </c>
      <c r="B109" s="126" t="s">
        <v>638</v>
      </c>
      <c r="C109" s="127">
        <v>0</v>
      </c>
      <c r="D109" s="34">
        <v>0</v>
      </c>
    </row>
    <row r="110" spans="1:4" x14ac:dyDescent="0.2">
      <c r="A110" s="33">
        <v>1124</v>
      </c>
      <c r="B110" s="126" t="s">
        <v>639</v>
      </c>
      <c r="C110" s="127">
        <v>0</v>
      </c>
      <c r="D110" s="34">
        <v>0</v>
      </c>
    </row>
    <row r="111" spans="1:4" x14ac:dyDescent="0.2">
      <c r="A111" s="33">
        <v>1124</v>
      </c>
      <c r="B111" s="126" t="s">
        <v>640</v>
      </c>
      <c r="C111" s="127">
        <v>0</v>
      </c>
      <c r="D111" s="34">
        <v>0</v>
      </c>
    </row>
    <row r="112" spans="1:4" x14ac:dyDescent="0.2">
      <c r="A112" s="33">
        <v>1124</v>
      </c>
      <c r="B112" s="126" t="s">
        <v>641</v>
      </c>
      <c r="C112" s="34">
        <v>0</v>
      </c>
      <c r="D112" s="34">
        <v>0</v>
      </c>
    </row>
    <row r="113" spans="1:5" x14ac:dyDescent="0.2">
      <c r="A113" s="33">
        <v>1124</v>
      </c>
      <c r="B113" s="126" t="s">
        <v>642</v>
      </c>
      <c r="C113" s="34">
        <v>0</v>
      </c>
      <c r="D113" s="34">
        <v>0</v>
      </c>
    </row>
    <row r="114" spans="1:5" x14ac:dyDescent="0.2">
      <c r="A114" s="33">
        <v>1122</v>
      </c>
      <c r="B114" s="126" t="s">
        <v>643</v>
      </c>
      <c r="C114" s="34">
        <v>0</v>
      </c>
      <c r="D114" s="34">
        <v>0</v>
      </c>
    </row>
    <row r="115" spans="1:5" x14ac:dyDescent="0.2">
      <c r="A115" s="33">
        <v>1122</v>
      </c>
      <c r="B115" s="126" t="s">
        <v>644</v>
      </c>
      <c r="C115" s="127">
        <v>0</v>
      </c>
      <c r="D115" s="34">
        <v>0</v>
      </c>
    </row>
    <row r="116" spans="1:5" x14ac:dyDescent="0.2">
      <c r="A116" s="33">
        <v>1122</v>
      </c>
      <c r="B116" s="126" t="s">
        <v>645</v>
      </c>
      <c r="C116" s="34">
        <v>0</v>
      </c>
      <c r="D116" s="34">
        <v>0</v>
      </c>
    </row>
    <row r="117" spans="1:5" x14ac:dyDescent="0.2">
      <c r="A117" s="33"/>
      <c r="B117" s="128" t="s">
        <v>646</v>
      </c>
      <c r="C117" s="121">
        <f>C42+C43+C95-C101-C104</f>
        <v>11073821.119999999</v>
      </c>
      <c r="D117" s="121">
        <f>D42+D43+D95-D101-D104</f>
        <v>82435850.5</v>
      </c>
    </row>
    <row r="119" spans="1:5" ht="15" customHeight="1" x14ac:dyDescent="0.2">
      <c r="A119" s="183" t="s">
        <v>672</v>
      </c>
      <c r="B119" s="183"/>
      <c r="C119" s="183"/>
      <c r="D119" s="183"/>
      <c r="E119" s="183"/>
    </row>
    <row r="120" spans="1:5" ht="15" customHeight="1" x14ac:dyDescent="0.2">
      <c r="A120" s="183" t="s">
        <v>673</v>
      </c>
      <c r="B120" s="183"/>
      <c r="C120" s="183"/>
      <c r="D120" s="183"/>
      <c r="E120" s="18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119:E119"/>
    <mergeCell ref="A120:E120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588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589</v>
      </c>
    </row>
    <row r="14" spans="1:2" ht="15" customHeight="1" x14ac:dyDescent="0.2">
      <c r="B14" s="93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2024-05-28T20:06:46Z</cp:lastPrinted>
  <dcterms:created xsi:type="dcterms:W3CDTF">2012-12-11T20:36:24Z</dcterms:created>
  <dcterms:modified xsi:type="dcterms:W3CDTF">2024-05-28T20:06:59Z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