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1ER TRIMESTRE\Dato abierto\"/>
    </mc:Choice>
  </mc:AlternateContent>
  <xr:revisionPtr revIDLastSave="0" documentId="13_ncr:1_{836B6869-9D5A-4572-B05A-9294B21829CB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81029"/>
</workbook>
</file>

<file path=xl/calcChain.xml><?xml version="1.0" encoding="utf-8"?>
<calcChain xmlns="http://schemas.openxmlformats.org/spreadsheetml/2006/main">
  <c r="C77" i="6" l="1"/>
  <c r="D77" i="6"/>
  <c r="E77" i="6"/>
  <c r="F77" i="6"/>
  <c r="G77" i="6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8" i="4"/>
  <c r="E68" i="4"/>
  <c r="C68" i="4"/>
  <c r="D67" i="4"/>
  <c r="G67" i="4" s="1"/>
  <c r="D66" i="4"/>
  <c r="G66" i="4" s="1"/>
  <c r="D65" i="4"/>
  <c r="G65" i="4" s="1"/>
  <c r="D64" i="4"/>
  <c r="G64" i="4" s="1"/>
  <c r="D63" i="4"/>
  <c r="G63" i="4" s="1"/>
  <c r="D62" i="4"/>
  <c r="G62" i="4" s="1"/>
  <c r="D61" i="4"/>
  <c r="G61" i="4" s="1"/>
  <c r="B68" i="4"/>
  <c r="F54" i="4"/>
  <c r="E54" i="4"/>
  <c r="D53" i="4"/>
  <c r="G53" i="4" s="1"/>
  <c r="D52" i="4"/>
  <c r="G52" i="4" s="1"/>
  <c r="D51" i="4"/>
  <c r="G51" i="4" s="1"/>
  <c r="D50" i="4"/>
  <c r="G50" i="4" s="1"/>
  <c r="C54" i="4"/>
  <c r="B54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43" i="4"/>
  <c r="E43" i="4"/>
  <c r="C43" i="4"/>
  <c r="B43" i="4"/>
  <c r="G54" i="4" l="1"/>
  <c r="G68" i="4"/>
  <c r="D54" i="4"/>
  <c r="D68" i="4"/>
  <c r="G43" i="4"/>
  <c r="D43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63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G69" i="6"/>
  <c r="D13" i="6"/>
  <c r="G13" i="6" s="1"/>
  <c r="D33" i="6"/>
  <c r="G33" i="6" s="1"/>
  <c r="D65" i="6"/>
  <c r="G65" i="6" s="1"/>
  <c r="D57" i="6"/>
  <c r="G57" i="6" s="1"/>
  <c r="B77" i="6"/>
  <c r="D5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G5" i="6"/>
  <c r="G37" i="5"/>
</calcChain>
</file>

<file path=xl/sharedStrings.xml><?xml version="1.0" encoding="utf-8"?>
<sst xmlns="http://schemas.openxmlformats.org/spreadsheetml/2006/main" count="231" uniqueCount="171">
  <si>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</si>
  <si>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</si>
  <si>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</si>
  <si>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</si>
  <si>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</si>
  <si>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</si>
  <si>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</si>
  <si>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</si>
  <si>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</si>
  <si>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</si>
  <si>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</si>
  <si>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</si>
  <si>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</si>
  <si>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</si>
  <si>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</si>
  <si>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</si>
  <si>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</si>
  <si>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</si>
  <si>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</si>
  <si>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</si>
  <si>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</si>
  <si>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</si>
  <si>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</si>
  <si>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</si>
  <si>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</si>
  <si>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</si>
  <si>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</si>
  <si>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</si>
  <si>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</si>
  <si>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</si>
  <si>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</si>
  <si>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</si>
  <si>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</si>
  <si>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</si>
  <si>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</si>
  <si>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</si>
  <si>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</si>
  <si>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</si>
  <si>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</si>
  <si>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</si>
  <si>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</si>
  <si>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</si>
  <si>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</si>
  <si>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</si>
  <si>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</si>
  <si>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</si>
  <si>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</si>
  <si>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</si>
  <si>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</si>
  <si>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</si>
  <si>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</si>
  <si>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</si>
  <si>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</si>
  <si>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</si>
  <si>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</si>
  <si>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</si>
  <si>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</si>
  <si>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</si>
  <si>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</si>
  <si>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</si>
  <si>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</si>
  <si>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</si>
  <si>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</si>
  <si>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</si>
  <si>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</si>
  <si>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</si>
  <si>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</si>
  <si>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</si>
  <si>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</si>
  <si>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</si>
  <si>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</si>
  <si>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</si>
  <si>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</si>
  <si>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</si>
  <si>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</si>
  <si>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</si>
  <si>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</si>
  <si>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</si>
  <si>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</si>
  <si>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</si>
  <si>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</si>
  <si>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</si>
  <si>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</si>
  <si>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</si>
  <si>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</si>
  <si>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</si>
  <si>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</si>
  <si>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</si>
  <si>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</si>
  <si>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</si>
  <si>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</si>
  <si>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</si>
  <si>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</si>
  <si>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</si>
  <si>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</si>
  <si>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</si>
  <si>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</si>
  <si>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</si>
  <si>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</si>
  <si>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</si>
  <si>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</si>
  <si>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</si>
  <si>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</si>
  <si>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</si>
  <si>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</si>
  <si>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</si>
  <si>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</si>
  <si>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</si>
  <si>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</si>
  <si>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</si>
  <si>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</si>
  <si>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</si>
  <si>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</si>
  <si>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</si>
  <si>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</si>
  <si>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</si>
  <si>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</si>
  <si>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</si>
  <si>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</si>
  <si>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</si>
  <si>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</si>
  <si>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</si>
  <si>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</si>
  <si>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</si>
  <si>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</si>
  <si>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</si>
  <si>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</si>
  <si>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</si>
  <si>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</si>
  <si>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Tierra Blanca, Guanajuato
Estado Analítico del Ejercicio del Presupuesto de Egresos
Clasificación por Objeto del Gasto (Capítulo y Concepto)
Del 1 de Enero al 31 de Marzo de 2024</t>
  </si>
  <si>
    <t>Municipio de Tierra Blanca, Guanajuato
Estado Analítico del Ejercicio del Presupuesto de Egresos
Clasificación Económica (por Tipo de Gasto)
Del 1 de Enero al 31 de Marzo de 2024</t>
  </si>
  <si>
    <t>31111M400010000 PRESIDENCIA MUNICIPAL</t>
  </si>
  <si>
    <t>31111M400020000 SINDICATURA MUNICIPAL</t>
  </si>
  <si>
    <t>31111M400030000 OFICINA DE REGIDORES</t>
  </si>
  <si>
    <t>31111M400040000 JURIDICO</t>
  </si>
  <si>
    <t>31111M400050000 COMUNICACION SOCIAL</t>
  </si>
  <si>
    <t>31111M400060000 SECRETARIA DE AYUNTAMIEN</t>
  </si>
  <si>
    <t>31111M400070100 DIRECCION DE TESORERIA</t>
  </si>
  <si>
    <t>31111M400070200 COORDINACION DE CATASTRO</t>
  </si>
  <si>
    <t>31111M400070300 DIRECCION DE FISCALIZACI</t>
  </si>
  <si>
    <t>31111M400080000 CONTRALORIA MUNICIPAL</t>
  </si>
  <si>
    <t>31111M400090000 DIRECCION DE OBRAS PUBLI</t>
  </si>
  <si>
    <t>31111M400100000 OFICIALIA MAYOR</t>
  </si>
  <si>
    <t>31111M400110100 DESPACHO SERVICIOS PUBLI</t>
  </si>
  <si>
    <t>31111M400110200 SERVICIO MUNICIPAL DE LI</t>
  </si>
  <si>
    <t>31111M400110300 MANTENIMIENTO DE PARQUES</t>
  </si>
  <si>
    <t>31111M400110400 MANTENIMIENTO A RED DE A</t>
  </si>
  <si>
    <t>31111M400110500 MANTENIMIENTO A PANTEONE</t>
  </si>
  <si>
    <t>31111M400110600 MANTENIMIENTOS GENERALES</t>
  </si>
  <si>
    <t>31111M400120000 DIR RED DE AGUA POTABLE</t>
  </si>
  <si>
    <t>31111M400130000 DIRECCION DE SEGURIDAD P</t>
  </si>
  <si>
    <t>31111M400140000 CASA DE CULTURA</t>
  </si>
  <si>
    <t>31111M400150000 DIRECCION DE DEPORTES</t>
  </si>
  <si>
    <t>31111M400160000 PROTECCION CIVIL</t>
  </si>
  <si>
    <t>31111M400170000 CENTRO TURISTICO DE DESA</t>
  </si>
  <si>
    <t>31111M400180000 DIR UNIDAD MPAL ACCESO A</t>
  </si>
  <si>
    <t>31111M400190100 DESPACHO DESARROLLO SOCI</t>
  </si>
  <si>
    <t>31111M400190200 COORDINACION DE DESARROL</t>
  </si>
  <si>
    <t>31111M400190300 COORDINACION DE DESARROL</t>
  </si>
  <si>
    <t>31111M400190400 COORDINACION DE COMUNIDA</t>
  </si>
  <si>
    <t>31111M400200000 DIRECCION DE PLANEACION</t>
  </si>
  <si>
    <t>31111M400210000 DIRECCION DE MEDIO AMBIE</t>
  </si>
  <si>
    <t>31111M400220000 DIRECCION DE EDUCACION</t>
  </si>
  <si>
    <t>31111M400230000 COORDINACION MUNICIPAL D</t>
  </si>
  <si>
    <t>31111M400240000 BOMBEROS</t>
  </si>
  <si>
    <t>31111M400250000 DIRECCION DERECHOS HUMAN</t>
  </si>
  <si>
    <t>31111M400260000 PROC  PROTECCION DE NIÑA</t>
  </si>
  <si>
    <t>Municipio de Tierra Blanca, Guanajuato
Estado Analítico del Ejercicio del Presupuesto de Egresos
Clasificación Administrativa
Del 1 de Enero al 31 de Marzo de 2024</t>
  </si>
  <si>
    <t>Municipio de Tierra Blanca, Guanajuato
Estado Analítico del Ejercicio del Presupuesto de Egresos
Clasificación Administrativa (Poderes)
Del 1 de Enero al 31 de Marzo de 2024</t>
  </si>
  <si>
    <t>Municipio de Tierra Blanca, Guanajuato
Estado Analítico del Ejercicio del Presupuesto de Egresos
Clasificación Administrativa (Sector Paraestatal)
Del 1 de Enero al 31 de Marzo de 2024</t>
  </si>
  <si>
    <t>Municipio de Tierra Blanca, Guanajuato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</si>
</sst>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5" xfId="0" applyFont="1" applyBorder="1"/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4" fontId="0" fillId="0" borderId="0" xfId="0" applyNumberFormat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52" workbookViewId="0">
      <selection activeCell="G83" sqref="G8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1" t="s">
        <v>129</v>
      </c>
      <c r="B1" s="31"/>
      <c r="C1" s="31"/>
      <c r="D1" s="31"/>
      <c r="E1" s="31"/>
      <c r="F1" s="31"/>
      <c r="G1" s="32"/>
    </row>
    <row r="2" spans="1:8" x14ac:dyDescent="0.2">
      <c r="A2" s="28"/>
      <c r="B2" s="33" t="s">
        <v>57</v>
      </c>
      <c r="C2" s="31"/>
      <c r="D2" s="31"/>
      <c r="E2" s="31"/>
      <c r="F2" s="32"/>
      <c r="G2" s="34" t="s">
        <v>56</v>
      </c>
    </row>
    <row r="3" spans="1:8" ht="24.95" customHeight="1" x14ac:dyDescent="0.2">
      <c r="A3" s="36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5"/>
    </row>
    <row r="4" spans="1:8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8" t="s">
        <v>58</v>
      </c>
      <c r="B5" s="13">
        <f>SUM(B6:B12)</f>
        <v>48123821.399999999</v>
      </c>
      <c r="C5" s="13">
        <f>SUM(C6:C12)</f>
        <v>109520</v>
      </c>
      <c r="D5" s="13">
        <f>B5+C5</f>
        <v>48233341.399999999</v>
      </c>
      <c r="E5" s="13">
        <f>SUM(E6:E12)</f>
        <v>9558269.9600000009</v>
      </c>
      <c r="F5" s="13">
        <f>SUM(F6:F12)</f>
        <v>9558269.9600000009</v>
      </c>
      <c r="G5" s="13">
        <f>D5-E5</f>
        <v>38675071.439999998</v>
      </c>
    </row>
    <row r="6" spans="1:8" x14ac:dyDescent="0.2">
      <c r="A6" s="20" t="s">
        <v>62</v>
      </c>
      <c r="B6" s="5">
        <v>35513856.079999998</v>
      </c>
      <c r="C6" s="5">
        <v>0</v>
      </c>
      <c r="D6" s="5">
        <f t="shared" ref="D6:D69" si="0">B6+C6</f>
        <v>35513856.079999998</v>
      </c>
      <c r="E6" s="5">
        <v>8487667</v>
      </c>
      <c r="F6" s="5">
        <v>8487667</v>
      </c>
      <c r="G6" s="5">
        <f t="shared" ref="G6:G69" si="1">D6-E6</f>
        <v>27026189.079999998</v>
      </c>
      <c r="H6" s="9">
        <v>1100</v>
      </c>
    </row>
    <row r="7" spans="1:8" x14ac:dyDescent="0.2">
      <c r="A7" s="20" t="s">
        <v>63</v>
      </c>
      <c r="B7" s="5">
        <v>1695000</v>
      </c>
      <c r="C7" s="5">
        <v>72000</v>
      </c>
      <c r="D7" s="5">
        <f t="shared" si="0"/>
        <v>1767000</v>
      </c>
      <c r="E7" s="5">
        <v>396376.03</v>
      </c>
      <c r="F7" s="5">
        <v>396376.03</v>
      </c>
      <c r="G7" s="5">
        <f t="shared" si="1"/>
        <v>1370623.97</v>
      </c>
      <c r="H7" s="9">
        <v>1200</v>
      </c>
    </row>
    <row r="8" spans="1:8" x14ac:dyDescent="0.2">
      <c r="A8" s="20" t="s">
        <v>64</v>
      </c>
      <c r="B8" s="5">
        <v>6011881.6100000003</v>
      </c>
      <c r="C8" s="5">
        <v>0</v>
      </c>
      <c r="D8" s="5">
        <f t="shared" si="0"/>
        <v>6011881.6100000003</v>
      </c>
      <c r="E8" s="5">
        <v>261135.97</v>
      </c>
      <c r="F8" s="5">
        <v>261135.97</v>
      </c>
      <c r="G8" s="5">
        <f t="shared" si="1"/>
        <v>5750745.6400000006</v>
      </c>
      <c r="H8" s="9">
        <v>1300</v>
      </c>
    </row>
    <row r="9" spans="1:8" x14ac:dyDescent="0.2">
      <c r="A9" s="20" t="s">
        <v>33</v>
      </c>
      <c r="B9" s="5">
        <v>300000</v>
      </c>
      <c r="C9" s="5">
        <v>0</v>
      </c>
      <c r="D9" s="5">
        <f t="shared" si="0"/>
        <v>300000</v>
      </c>
      <c r="E9" s="5">
        <v>0</v>
      </c>
      <c r="F9" s="5">
        <v>0</v>
      </c>
      <c r="G9" s="5">
        <f t="shared" si="1"/>
        <v>300000</v>
      </c>
      <c r="H9" s="9">
        <v>1400</v>
      </c>
    </row>
    <row r="10" spans="1:8" x14ac:dyDescent="0.2">
      <c r="A10" s="20" t="s">
        <v>65</v>
      </c>
      <c r="B10" s="5">
        <v>4603083.71</v>
      </c>
      <c r="C10" s="5">
        <v>37520</v>
      </c>
      <c r="D10" s="5">
        <f t="shared" si="0"/>
        <v>4640603.71</v>
      </c>
      <c r="E10" s="5">
        <v>413090.96</v>
      </c>
      <c r="F10" s="5">
        <v>413090.96</v>
      </c>
      <c r="G10" s="5">
        <f t="shared" si="1"/>
        <v>4227512.75</v>
      </c>
      <c r="H10" s="9">
        <v>1500</v>
      </c>
    </row>
    <row r="11" spans="1:8" x14ac:dyDescent="0.2">
      <c r="A11" s="20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20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8" t="s">
        <v>123</v>
      </c>
      <c r="B13" s="14">
        <f>SUM(B14:B22)</f>
        <v>13872927.35</v>
      </c>
      <c r="C13" s="14">
        <f>SUM(C14:C22)</f>
        <v>-1517050</v>
      </c>
      <c r="D13" s="14">
        <f t="shared" si="0"/>
        <v>12355877.35</v>
      </c>
      <c r="E13" s="14">
        <f>SUM(E14:E22)</f>
        <v>2958615.96</v>
      </c>
      <c r="F13" s="14">
        <f>SUM(F14:F22)</f>
        <v>2958615.96</v>
      </c>
      <c r="G13" s="14">
        <f t="shared" si="1"/>
        <v>9397261.3900000006</v>
      </c>
      <c r="H13" s="19">
        <v>0</v>
      </c>
    </row>
    <row r="14" spans="1:8" x14ac:dyDescent="0.2">
      <c r="A14" s="20" t="s">
        <v>67</v>
      </c>
      <c r="B14" s="5">
        <v>848000</v>
      </c>
      <c r="C14" s="5">
        <v>0</v>
      </c>
      <c r="D14" s="5">
        <f t="shared" si="0"/>
        <v>848000</v>
      </c>
      <c r="E14" s="5">
        <v>184087.31</v>
      </c>
      <c r="F14" s="5">
        <v>184087.31</v>
      </c>
      <c r="G14" s="5">
        <f t="shared" si="1"/>
        <v>663912.68999999994</v>
      </c>
      <c r="H14" s="9">
        <v>2100</v>
      </c>
    </row>
    <row r="15" spans="1:8" x14ac:dyDescent="0.2">
      <c r="A15" s="20" t="s">
        <v>68</v>
      </c>
      <c r="B15" s="5">
        <v>1123000</v>
      </c>
      <c r="C15" s="5">
        <v>17400</v>
      </c>
      <c r="D15" s="5">
        <f t="shared" si="0"/>
        <v>1140400</v>
      </c>
      <c r="E15" s="5">
        <v>293636.81</v>
      </c>
      <c r="F15" s="5">
        <v>293636.81</v>
      </c>
      <c r="G15" s="5">
        <f t="shared" si="1"/>
        <v>846763.19</v>
      </c>
      <c r="H15" s="9">
        <v>2200</v>
      </c>
    </row>
    <row r="16" spans="1:8" x14ac:dyDescent="0.2">
      <c r="A16" s="20" t="s">
        <v>69</v>
      </c>
      <c r="B16" s="5">
        <v>50000</v>
      </c>
      <c r="C16" s="5">
        <v>0</v>
      </c>
      <c r="D16" s="5">
        <f t="shared" si="0"/>
        <v>50000</v>
      </c>
      <c r="E16" s="5">
        <v>0</v>
      </c>
      <c r="F16" s="5">
        <v>0</v>
      </c>
      <c r="G16" s="5">
        <f t="shared" si="1"/>
        <v>50000</v>
      </c>
      <c r="H16" s="9">
        <v>2300</v>
      </c>
    </row>
    <row r="17" spans="1:8" x14ac:dyDescent="0.2">
      <c r="A17" s="20" t="s">
        <v>70</v>
      </c>
      <c r="B17" s="5">
        <v>1117000</v>
      </c>
      <c r="C17" s="5">
        <v>0</v>
      </c>
      <c r="D17" s="5">
        <f t="shared" si="0"/>
        <v>1117000</v>
      </c>
      <c r="E17" s="5">
        <v>68861.52</v>
      </c>
      <c r="F17" s="5">
        <v>68861.52</v>
      </c>
      <c r="G17" s="5">
        <f t="shared" si="1"/>
        <v>1048138.48</v>
      </c>
      <c r="H17" s="9">
        <v>2400</v>
      </c>
    </row>
    <row r="18" spans="1:8" x14ac:dyDescent="0.2">
      <c r="A18" s="20" t="s">
        <v>71</v>
      </c>
      <c r="B18" s="5">
        <v>395000</v>
      </c>
      <c r="C18" s="5">
        <v>2349</v>
      </c>
      <c r="D18" s="5">
        <f t="shared" si="0"/>
        <v>397349</v>
      </c>
      <c r="E18" s="5">
        <v>2349</v>
      </c>
      <c r="F18" s="5">
        <v>2349</v>
      </c>
      <c r="G18" s="5">
        <f t="shared" si="1"/>
        <v>395000</v>
      </c>
      <c r="H18" s="9">
        <v>2500</v>
      </c>
    </row>
    <row r="19" spans="1:8" x14ac:dyDescent="0.2">
      <c r="A19" s="20" t="s">
        <v>72</v>
      </c>
      <c r="B19" s="5">
        <v>8083927.3499999996</v>
      </c>
      <c r="C19" s="5">
        <v>-318089.12</v>
      </c>
      <c r="D19" s="5">
        <f t="shared" si="0"/>
        <v>7765838.2299999995</v>
      </c>
      <c r="E19" s="5">
        <v>2407131.3199999998</v>
      </c>
      <c r="F19" s="5">
        <v>2407131.3199999998</v>
      </c>
      <c r="G19" s="5">
        <f t="shared" si="1"/>
        <v>5358706.91</v>
      </c>
      <c r="H19" s="9">
        <v>2600</v>
      </c>
    </row>
    <row r="20" spans="1:8" x14ac:dyDescent="0.2">
      <c r="A20" s="20" t="s">
        <v>73</v>
      </c>
      <c r="B20" s="5">
        <v>740000</v>
      </c>
      <c r="C20" s="5">
        <v>2550</v>
      </c>
      <c r="D20" s="5">
        <f t="shared" si="0"/>
        <v>742550</v>
      </c>
      <c r="E20" s="5">
        <v>2550</v>
      </c>
      <c r="F20" s="5">
        <v>2550</v>
      </c>
      <c r="G20" s="5">
        <f t="shared" si="1"/>
        <v>740000</v>
      </c>
      <c r="H20" s="9">
        <v>2700</v>
      </c>
    </row>
    <row r="21" spans="1:8" x14ac:dyDescent="0.2">
      <c r="A21" s="20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20" t="s">
        <v>75</v>
      </c>
      <c r="B22" s="5">
        <v>1516000</v>
      </c>
      <c r="C22" s="5">
        <v>-1221259.8799999999</v>
      </c>
      <c r="D22" s="5">
        <f t="shared" si="0"/>
        <v>294740.12000000011</v>
      </c>
      <c r="E22" s="5">
        <v>0</v>
      </c>
      <c r="F22" s="5">
        <v>0</v>
      </c>
      <c r="G22" s="5">
        <f t="shared" si="1"/>
        <v>294740.12000000011</v>
      </c>
      <c r="H22" s="9">
        <v>2900</v>
      </c>
    </row>
    <row r="23" spans="1:8" x14ac:dyDescent="0.2">
      <c r="A23" s="18" t="s">
        <v>59</v>
      </c>
      <c r="B23" s="14">
        <f>SUM(B24:B32)</f>
        <v>16923520.68</v>
      </c>
      <c r="C23" s="14">
        <f>SUM(C24:C32)</f>
        <v>1619177.63</v>
      </c>
      <c r="D23" s="14">
        <f t="shared" si="0"/>
        <v>18542698.309999999</v>
      </c>
      <c r="E23" s="14">
        <f>SUM(E24:E32)</f>
        <v>2960732.5399999996</v>
      </c>
      <c r="F23" s="14">
        <f>SUM(F24:F32)</f>
        <v>2960732.5399999996</v>
      </c>
      <c r="G23" s="14">
        <f t="shared" si="1"/>
        <v>15581965.77</v>
      </c>
      <c r="H23" s="19">
        <v>0</v>
      </c>
    </row>
    <row r="24" spans="1:8" x14ac:dyDescent="0.2">
      <c r="A24" s="20" t="s">
        <v>76</v>
      </c>
      <c r="B24" s="5">
        <v>2429055</v>
      </c>
      <c r="C24" s="5">
        <v>0</v>
      </c>
      <c r="D24" s="5">
        <f t="shared" si="0"/>
        <v>2429055</v>
      </c>
      <c r="E24" s="5">
        <v>456312.54</v>
      </c>
      <c r="F24" s="5">
        <v>456312.54</v>
      </c>
      <c r="G24" s="5">
        <f t="shared" si="1"/>
        <v>1972742.46</v>
      </c>
      <c r="H24" s="9">
        <v>3100</v>
      </c>
    </row>
    <row r="25" spans="1:8" x14ac:dyDescent="0.2">
      <c r="A25" s="20" t="s">
        <v>77</v>
      </c>
      <c r="B25" s="5">
        <v>975000</v>
      </c>
      <c r="C25" s="5">
        <v>339824</v>
      </c>
      <c r="D25" s="5">
        <f t="shared" si="0"/>
        <v>1314824</v>
      </c>
      <c r="E25" s="5">
        <v>47914.32</v>
      </c>
      <c r="F25" s="5">
        <v>47914.32</v>
      </c>
      <c r="G25" s="5">
        <f t="shared" si="1"/>
        <v>1266909.68</v>
      </c>
      <c r="H25" s="9">
        <v>3200</v>
      </c>
    </row>
    <row r="26" spans="1:8" x14ac:dyDescent="0.2">
      <c r="A26" s="20" t="s">
        <v>78</v>
      </c>
      <c r="B26" s="5">
        <v>1572465.68</v>
      </c>
      <c r="C26" s="5">
        <v>260987.63</v>
      </c>
      <c r="D26" s="5">
        <f t="shared" si="0"/>
        <v>1833453.31</v>
      </c>
      <c r="E26" s="5">
        <v>151378.07</v>
      </c>
      <c r="F26" s="5">
        <v>151378.07</v>
      </c>
      <c r="G26" s="5">
        <f t="shared" si="1"/>
        <v>1682075.24</v>
      </c>
      <c r="H26" s="9">
        <v>3300</v>
      </c>
    </row>
    <row r="27" spans="1:8" x14ac:dyDescent="0.2">
      <c r="A27" s="20" t="s">
        <v>79</v>
      </c>
      <c r="B27" s="5">
        <v>610000</v>
      </c>
      <c r="C27" s="5">
        <v>0</v>
      </c>
      <c r="D27" s="5">
        <f t="shared" si="0"/>
        <v>610000</v>
      </c>
      <c r="E27" s="5">
        <v>27324.95</v>
      </c>
      <c r="F27" s="5">
        <v>27324.95</v>
      </c>
      <c r="G27" s="5">
        <f t="shared" si="1"/>
        <v>582675.05000000005</v>
      </c>
      <c r="H27" s="9">
        <v>3400</v>
      </c>
    </row>
    <row r="28" spans="1:8" x14ac:dyDescent="0.2">
      <c r="A28" s="20" t="s">
        <v>80</v>
      </c>
      <c r="B28" s="5">
        <v>2181000</v>
      </c>
      <c r="C28" s="5">
        <v>225366</v>
      </c>
      <c r="D28" s="5">
        <f t="shared" si="0"/>
        <v>2406366</v>
      </c>
      <c r="E28" s="5">
        <v>715103.67</v>
      </c>
      <c r="F28" s="5">
        <v>715103.67</v>
      </c>
      <c r="G28" s="5">
        <f t="shared" si="1"/>
        <v>1691262.33</v>
      </c>
      <c r="H28" s="9">
        <v>3500</v>
      </c>
    </row>
    <row r="29" spans="1:8" x14ac:dyDescent="0.2">
      <c r="A29" s="20" t="s">
        <v>81</v>
      </c>
      <c r="B29" s="5">
        <v>326000</v>
      </c>
      <c r="C29" s="5">
        <v>50000</v>
      </c>
      <c r="D29" s="5">
        <f t="shared" si="0"/>
        <v>376000</v>
      </c>
      <c r="E29" s="5">
        <v>115137.24</v>
      </c>
      <c r="F29" s="5">
        <v>115137.24</v>
      </c>
      <c r="G29" s="5">
        <f t="shared" si="1"/>
        <v>260862.76</v>
      </c>
      <c r="H29" s="9">
        <v>3600</v>
      </c>
    </row>
    <row r="30" spans="1:8" x14ac:dyDescent="0.2">
      <c r="A30" s="20" t="s">
        <v>82</v>
      </c>
      <c r="B30" s="5">
        <v>1205000</v>
      </c>
      <c r="C30" s="5">
        <v>0</v>
      </c>
      <c r="D30" s="5">
        <f t="shared" si="0"/>
        <v>1205000</v>
      </c>
      <c r="E30" s="5">
        <v>310557.89</v>
      </c>
      <c r="F30" s="5">
        <v>310557.89</v>
      </c>
      <c r="G30" s="5">
        <f t="shared" si="1"/>
        <v>894442.11</v>
      </c>
      <c r="H30" s="9">
        <v>3700</v>
      </c>
    </row>
    <row r="31" spans="1:8" x14ac:dyDescent="0.2">
      <c r="A31" s="20" t="s">
        <v>83</v>
      </c>
      <c r="B31" s="5">
        <v>6375000</v>
      </c>
      <c r="C31" s="5">
        <v>593000</v>
      </c>
      <c r="D31" s="5">
        <f t="shared" si="0"/>
        <v>6968000</v>
      </c>
      <c r="E31" s="5">
        <v>612540.86</v>
      </c>
      <c r="F31" s="5">
        <v>612540.86</v>
      </c>
      <c r="G31" s="5">
        <f t="shared" si="1"/>
        <v>6355459.1399999997</v>
      </c>
      <c r="H31" s="9">
        <v>3800</v>
      </c>
    </row>
    <row r="32" spans="1:8" x14ac:dyDescent="0.2">
      <c r="A32" s="20" t="s">
        <v>18</v>
      </c>
      <c r="B32" s="5">
        <v>1250000</v>
      </c>
      <c r="C32" s="5">
        <v>150000</v>
      </c>
      <c r="D32" s="5">
        <f t="shared" si="0"/>
        <v>1400000</v>
      </c>
      <c r="E32" s="5">
        <v>524463</v>
      </c>
      <c r="F32" s="5">
        <v>524463</v>
      </c>
      <c r="G32" s="5">
        <f t="shared" si="1"/>
        <v>875537</v>
      </c>
      <c r="H32" s="9">
        <v>3900</v>
      </c>
    </row>
    <row r="33" spans="1:8" x14ac:dyDescent="0.2">
      <c r="A33" s="18" t="s">
        <v>124</v>
      </c>
      <c r="B33" s="14">
        <f>SUM(B34:B42)</f>
        <v>22210000</v>
      </c>
      <c r="C33" s="14">
        <f>SUM(C34:C42)</f>
        <v>8986218.1300000008</v>
      </c>
      <c r="D33" s="14">
        <f t="shared" si="0"/>
        <v>31196218.130000003</v>
      </c>
      <c r="E33" s="14">
        <f>SUM(E34:E42)</f>
        <v>16987255.380000003</v>
      </c>
      <c r="F33" s="14">
        <f>SUM(F34:F42)</f>
        <v>16987255.380000003</v>
      </c>
      <c r="G33" s="14">
        <f t="shared" si="1"/>
        <v>14208962.75</v>
      </c>
      <c r="H33" s="19">
        <v>0</v>
      </c>
    </row>
    <row r="34" spans="1:8" x14ac:dyDescent="0.2">
      <c r="A34" s="20" t="s">
        <v>84</v>
      </c>
      <c r="B34" s="5">
        <v>5220000</v>
      </c>
      <c r="C34" s="5">
        <v>0</v>
      </c>
      <c r="D34" s="5">
        <f t="shared" si="0"/>
        <v>5220000</v>
      </c>
      <c r="E34" s="5">
        <v>1305000</v>
      </c>
      <c r="F34" s="5">
        <v>1305000</v>
      </c>
      <c r="G34" s="5">
        <f t="shared" si="1"/>
        <v>3915000</v>
      </c>
      <c r="H34" s="9">
        <v>4100</v>
      </c>
    </row>
    <row r="35" spans="1:8" x14ac:dyDescent="0.2">
      <c r="A35" s="20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20" t="s">
        <v>86</v>
      </c>
      <c r="B36" s="5">
        <v>3240000</v>
      </c>
      <c r="C36" s="5">
        <v>415108</v>
      </c>
      <c r="D36" s="5">
        <f t="shared" si="0"/>
        <v>3655108</v>
      </c>
      <c r="E36" s="5">
        <v>3476708</v>
      </c>
      <c r="F36" s="5">
        <v>3476708</v>
      </c>
      <c r="G36" s="5">
        <f t="shared" si="1"/>
        <v>178400</v>
      </c>
      <c r="H36" s="9">
        <v>4300</v>
      </c>
    </row>
    <row r="37" spans="1:8" x14ac:dyDescent="0.2">
      <c r="A37" s="20" t="s">
        <v>87</v>
      </c>
      <c r="B37" s="5">
        <v>13750000</v>
      </c>
      <c r="C37" s="5">
        <v>8571110.1300000008</v>
      </c>
      <c r="D37" s="5">
        <f t="shared" si="0"/>
        <v>22321110.130000003</v>
      </c>
      <c r="E37" s="5">
        <v>12205547.380000001</v>
      </c>
      <c r="F37" s="5">
        <v>12205547.380000001</v>
      </c>
      <c r="G37" s="5">
        <f t="shared" si="1"/>
        <v>10115562.750000002</v>
      </c>
      <c r="H37" s="9">
        <v>4400</v>
      </c>
    </row>
    <row r="38" spans="1:8" x14ac:dyDescent="0.2">
      <c r="A38" s="20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20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20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20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20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8" t="s">
        <v>125</v>
      </c>
      <c r="B43" s="14">
        <f>SUM(B44:B52)</f>
        <v>815000</v>
      </c>
      <c r="C43" s="14">
        <f>SUM(C44:C52)</f>
        <v>8487050</v>
      </c>
      <c r="D43" s="14">
        <f t="shared" si="0"/>
        <v>9302050</v>
      </c>
      <c r="E43" s="14">
        <f>SUM(E44:E52)</f>
        <v>8491186.0700000003</v>
      </c>
      <c r="F43" s="14">
        <f>SUM(F44:F52)</f>
        <v>8491186.0700000003</v>
      </c>
      <c r="G43" s="14">
        <f t="shared" si="1"/>
        <v>810863.9299999997</v>
      </c>
      <c r="H43" s="19">
        <v>0</v>
      </c>
    </row>
    <row r="44" spans="1:8" x14ac:dyDescent="0.2">
      <c r="A44" s="4" t="s">
        <v>91</v>
      </c>
      <c r="B44" s="5">
        <v>745000</v>
      </c>
      <c r="C44" s="5">
        <v>66850</v>
      </c>
      <c r="D44" s="5">
        <f t="shared" si="0"/>
        <v>811850</v>
      </c>
      <c r="E44" s="5">
        <v>70986.11</v>
      </c>
      <c r="F44" s="5">
        <v>70986.11</v>
      </c>
      <c r="G44" s="5">
        <f t="shared" si="1"/>
        <v>740863.89</v>
      </c>
      <c r="H44" s="9">
        <v>5100</v>
      </c>
    </row>
    <row r="45" spans="1:8" x14ac:dyDescent="0.2">
      <c r="A45" s="20" t="s">
        <v>92</v>
      </c>
      <c r="B45" s="5">
        <v>20000</v>
      </c>
      <c r="C45" s="5">
        <v>0</v>
      </c>
      <c r="D45" s="5">
        <f t="shared" si="0"/>
        <v>20000</v>
      </c>
      <c r="E45" s="5">
        <v>0</v>
      </c>
      <c r="F45" s="5">
        <v>0</v>
      </c>
      <c r="G45" s="5">
        <f t="shared" si="1"/>
        <v>20000</v>
      </c>
      <c r="H45" s="9">
        <v>5200</v>
      </c>
    </row>
    <row r="46" spans="1:8" x14ac:dyDescent="0.2">
      <c r="A46" s="20" t="s">
        <v>93</v>
      </c>
      <c r="B46" s="5">
        <v>0</v>
      </c>
      <c r="C46" s="5">
        <v>30600</v>
      </c>
      <c r="D46" s="5">
        <f t="shared" si="0"/>
        <v>30600</v>
      </c>
      <c r="E46" s="5">
        <v>30599.96</v>
      </c>
      <c r="F46" s="5">
        <v>30599.96</v>
      </c>
      <c r="G46" s="5">
        <f t="shared" si="1"/>
        <v>4.0000000000873115E-2</v>
      </c>
      <c r="H46" s="9">
        <v>5300</v>
      </c>
    </row>
    <row r="47" spans="1:8" x14ac:dyDescent="0.2">
      <c r="A47" s="20" t="s">
        <v>94</v>
      </c>
      <c r="B47" s="5">
        <v>0</v>
      </c>
      <c r="C47" s="5">
        <v>1329600</v>
      </c>
      <c r="D47" s="5">
        <f t="shared" si="0"/>
        <v>1329600</v>
      </c>
      <c r="E47" s="5">
        <v>1329600</v>
      </c>
      <c r="F47" s="5">
        <v>1329600</v>
      </c>
      <c r="G47" s="5">
        <f t="shared" si="1"/>
        <v>0</v>
      </c>
      <c r="H47" s="9">
        <v>5400</v>
      </c>
    </row>
    <row r="48" spans="1:8" x14ac:dyDescent="0.2">
      <c r="A48" s="20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20" t="s">
        <v>96</v>
      </c>
      <c r="B49" s="5">
        <v>0</v>
      </c>
      <c r="C49" s="5">
        <v>7060000</v>
      </c>
      <c r="D49" s="5">
        <f t="shared" si="0"/>
        <v>7060000</v>
      </c>
      <c r="E49" s="5">
        <v>7060000</v>
      </c>
      <c r="F49" s="5">
        <v>7060000</v>
      </c>
      <c r="G49" s="5">
        <f t="shared" si="1"/>
        <v>0</v>
      </c>
      <c r="H49" s="9">
        <v>5600</v>
      </c>
    </row>
    <row r="50" spans="1:8" x14ac:dyDescent="0.2">
      <c r="A50" s="20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20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20" t="s">
        <v>99</v>
      </c>
      <c r="B52" s="5">
        <v>50000</v>
      </c>
      <c r="C52" s="5">
        <v>0</v>
      </c>
      <c r="D52" s="5">
        <f t="shared" si="0"/>
        <v>50000</v>
      </c>
      <c r="E52" s="5">
        <v>0</v>
      </c>
      <c r="F52" s="5">
        <v>0</v>
      </c>
      <c r="G52" s="5">
        <f t="shared" si="1"/>
        <v>50000</v>
      </c>
      <c r="H52" s="9">
        <v>5900</v>
      </c>
    </row>
    <row r="53" spans="1:8" x14ac:dyDescent="0.2">
      <c r="A53" s="18" t="s">
        <v>60</v>
      </c>
      <c r="B53" s="14">
        <f>SUM(B54:B56)</f>
        <v>20201390.32</v>
      </c>
      <c r="C53" s="14">
        <f>SUM(C54:C56)</f>
        <v>35941186.729999997</v>
      </c>
      <c r="D53" s="14">
        <f t="shared" si="0"/>
        <v>56142577.049999997</v>
      </c>
      <c r="E53" s="14">
        <f>SUM(E54:E56)</f>
        <v>24647152.84</v>
      </c>
      <c r="F53" s="14">
        <f>SUM(F54:F56)</f>
        <v>24730245.390000001</v>
      </c>
      <c r="G53" s="14">
        <f t="shared" si="1"/>
        <v>31495424.209999997</v>
      </c>
      <c r="H53" s="19">
        <v>0</v>
      </c>
    </row>
    <row r="54" spans="1:8" x14ac:dyDescent="0.2">
      <c r="A54" s="20" t="s">
        <v>100</v>
      </c>
      <c r="B54" s="5">
        <v>20201390.32</v>
      </c>
      <c r="C54" s="5">
        <v>35941186.729999997</v>
      </c>
      <c r="D54" s="5">
        <f t="shared" si="0"/>
        <v>56142577.049999997</v>
      </c>
      <c r="E54" s="5">
        <v>24647152.84</v>
      </c>
      <c r="F54" s="5">
        <v>24730245.390000001</v>
      </c>
      <c r="G54" s="5">
        <f t="shared" si="1"/>
        <v>31495424.209999997</v>
      </c>
      <c r="H54" s="9">
        <v>6100</v>
      </c>
    </row>
    <row r="55" spans="1:8" x14ac:dyDescent="0.2">
      <c r="A55" s="20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20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8" t="s">
        <v>126</v>
      </c>
      <c r="B57" s="14">
        <f>SUM(B58:B64)</f>
        <v>63396.61</v>
      </c>
      <c r="C57" s="14">
        <f>SUM(C58:C64)</f>
        <v>0</v>
      </c>
      <c r="D57" s="14">
        <f t="shared" si="0"/>
        <v>63396.61</v>
      </c>
      <c r="E57" s="14">
        <f>SUM(E58:E64)</f>
        <v>0</v>
      </c>
      <c r="F57" s="14">
        <f>SUM(F58:F64)</f>
        <v>0</v>
      </c>
      <c r="G57" s="14">
        <f t="shared" si="1"/>
        <v>63396.61</v>
      </c>
      <c r="H57" s="19">
        <v>0</v>
      </c>
    </row>
    <row r="58" spans="1:8" x14ac:dyDescent="0.2">
      <c r="A58" s="20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20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20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20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20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20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20" t="s">
        <v>109</v>
      </c>
      <c r="B64" s="5">
        <v>63396.61</v>
      </c>
      <c r="C64" s="5">
        <v>0</v>
      </c>
      <c r="D64" s="5">
        <f t="shared" si="0"/>
        <v>63396.61</v>
      </c>
      <c r="E64" s="5">
        <v>0</v>
      </c>
      <c r="F64" s="5">
        <v>0</v>
      </c>
      <c r="G64" s="5">
        <f t="shared" si="1"/>
        <v>63396.61</v>
      </c>
      <c r="H64" s="9">
        <v>7900</v>
      </c>
    </row>
    <row r="65" spans="1:8" x14ac:dyDescent="0.2">
      <c r="A65" s="18" t="s">
        <v>127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19">
        <v>0</v>
      </c>
    </row>
    <row r="66" spans="1:8" x14ac:dyDescent="0.2">
      <c r="A66" s="20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20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20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8" t="s">
        <v>61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19">
        <v>0</v>
      </c>
    </row>
    <row r="70" spans="1:8" x14ac:dyDescent="0.2">
      <c r="A70" s="20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20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20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20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20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20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1" t="s">
        <v>116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9">
        <v>9900</v>
      </c>
    </row>
    <row r="77" spans="1:8" x14ac:dyDescent="0.2">
      <c r="A77" s="10" t="s">
        <v>50</v>
      </c>
      <c r="B77" s="16">
        <f t="shared" ref="B77:G77" si="4">SUM(B5+B13+B23+B33+B43+B53+B57+B65+B69)</f>
        <v>122210056.36</v>
      </c>
      <c r="C77" s="16">
        <f t="shared" si="4"/>
        <v>53626102.489999995</v>
      </c>
      <c r="D77" s="16">
        <f t="shared" si="4"/>
        <v>175836158.85000002</v>
      </c>
      <c r="E77" s="16">
        <f t="shared" si="4"/>
        <v>65603212.75</v>
      </c>
      <c r="F77" s="16">
        <f t="shared" si="4"/>
        <v>65686305.300000004</v>
      </c>
      <c r="G77" s="16">
        <f t="shared" si="4"/>
        <v>110232946.09999999</v>
      </c>
    </row>
    <row r="78" spans="1:8" x14ac:dyDescent="0.2">
      <c r="F78" s="30"/>
    </row>
    <row r="79" spans="1:8" x14ac:dyDescent="0.2">
      <c r="A79" s="1" t="s">
        <v>120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zoomScaleNormal="100" workbookViewId="0">
      <selection activeCell="B19" sqref="B1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3" t="s">
        <v>130</v>
      </c>
      <c r="B1" s="31"/>
      <c r="C1" s="31"/>
      <c r="D1" s="31"/>
      <c r="E1" s="31"/>
      <c r="F1" s="31"/>
      <c r="G1" s="32"/>
    </row>
    <row r="2" spans="1:7" x14ac:dyDescent="0.2">
      <c r="A2" s="28"/>
      <c r="B2" s="33" t="s">
        <v>57</v>
      </c>
      <c r="C2" s="31"/>
      <c r="D2" s="31"/>
      <c r="E2" s="31"/>
      <c r="F2" s="32"/>
      <c r="G2" s="34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5"/>
    </row>
    <row r="4" spans="1:7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6" t="s">
        <v>0</v>
      </c>
      <c r="B5" s="5">
        <v>101193666.04000001</v>
      </c>
      <c r="C5" s="5">
        <v>9197865.7599999998</v>
      </c>
      <c r="D5" s="5">
        <f>B5+C5</f>
        <v>110391531.80000001</v>
      </c>
      <c r="E5" s="5">
        <v>32464873.84</v>
      </c>
      <c r="F5" s="5">
        <v>32464873.84</v>
      </c>
      <c r="G5" s="5">
        <f>D5-E5</f>
        <v>77926657.960000008</v>
      </c>
    </row>
    <row r="6" spans="1:7" x14ac:dyDescent="0.2">
      <c r="A6" s="6" t="s">
        <v>1</v>
      </c>
      <c r="B6" s="5">
        <v>21016390.32</v>
      </c>
      <c r="C6" s="5">
        <v>44428236.729999997</v>
      </c>
      <c r="D6" s="5">
        <f>B6+C6</f>
        <v>65444627.049999997</v>
      </c>
      <c r="E6" s="5">
        <v>33138338.91</v>
      </c>
      <c r="F6" s="5">
        <v>33221431.460000001</v>
      </c>
      <c r="G6" s="5">
        <f>D6-E6</f>
        <v>32306288.139999997</v>
      </c>
    </row>
    <row r="7" spans="1:7" x14ac:dyDescent="0.2">
      <c r="A7" s="6" t="s">
        <v>2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6" t="s">
        <v>39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12" t="s">
        <v>36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0" t="s">
        <v>50</v>
      </c>
      <c r="B10" s="16">
        <f t="shared" ref="B10:G10" si="0">SUM(B5+B6+B7+B8+B9)</f>
        <v>122210056.36000001</v>
      </c>
      <c r="C10" s="16">
        <f t="shared" si="0"/>
        <v>53626102.489999995</v>
      </c>
      <c r="D10" s="16">
        <f t="shared" si="0"/>
        <v>175836158.85000002</v>
      </c>
      <c r="E10" s="16">
        <f t="shared" si="0"/>
        <v>65603212.75</v>
      </c>
      <c r="F10" s="16">
        <f t="shared" si="0"/>
        <v>65686305.299999997</v>
      </c>
      <c r="G10" s="16">
        <f t="shared" si="0"/>
        <v>110232946.10000001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0"/>
  <sheetViews>
    <sheetView showGridLines="0" topLeftCell="A46" workbookViewId="0">
      <selection activeCell="A66" sqref="A6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3" t="s">
        <v>167</v>
      </c>
      <c r="B1" s="31"/>
      <c r="C1" s="31"/>
      <c r="D1" s="31"/>
      <c r="E1" s="31"/>
      <c r="F1" s="31"/>
      <c r="G1" s="32"/>
    </row>
    <row r="2" spans="1:7" x14ac:dyDescent="0.2">
      <c r="A2" s="28"/>
      <c r="B2" s="33" t="s">
        <v>57</v>
      </c>
      <c r="C2" s="31"/>
      <c r="D2" s="31"/>
      <c r="E2" s="31"/>
      <c r="F2" s="32"/>
      <c r="G2" s="34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5"/>
    </row>
    <row r="4" spans="1:7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23" t="s">
        <v>131</v>
      </c>
      <c r="B6" s="5">
        <v>23837109.09</v>
      </c>
      <c r="C6" s="5">
        <v>25000</v>
      </c>
      <c r="D6" s="5">
        <f>B6+C6</f>
        <v>23862109.09</v>
      </c>
      <c r="E6" s="5">
        <v>9006369.2300000004</v>
      </c>
      <c r="F6" s="5">
        <v>9006369.2300000004</v>
      </c>
      <c r="G6" s="5">
        <f>D6-E6</f>
        <v>14855739.859999999</v>
      </c>
    </row>
    <row r="7" spans="1:7" x14ac:dyDescent="0.2">
      <c r="A7" s="23" t="s">
        <v>132</v>
      </c>
      <c r="B7" s="5">
        <v>1076611.78</v>
      </c>
      <c r="C7" s="5">
        <v>160000</v>
      </c>
      <c r="D7" s="5">
        <f t="shared" ref="D7:D12" si="0">B7+C7</f>
        <v>1236611.78</v>
      </c>
      <c r="E7" s="5">
        <v>353956.06</v>
      </c>
      <c r="F7" s="5">
        <v>353956.06</v>
      </c>
      <c r="G7" s="5">
        <f t="shared" ref="G7:G12" si="1">D7-E7</f>
        <v>882655.72</v>
      </c>
    </row>
    <row r="8" spans="1:7" x14ac:dyDescent="0.2">
      <c r="A8" s="23" t="s">
        <v>133</v>
      </c>
      <c r="B8" s="5">
        <v>6612867.5599999996</v>
      </c>
      <c r="C8" s="5">
        <v>0</v>
      </c>
      <c r="D8" s="5">
        <f t="shared" si="0"/>
        <v>6612867.5599999996</v>
      </c>
      <c r="E8" s="5">
        <v>1344161.38</v>
      </c>
      <c r="F8" s="5">
        <v>1344161.38</v>
      </c>
      <c r="G8" s="5">
        <f t="shared" si="1"/>
        <v>5268706.18</v>
      </c>
    </row>
    <row r="9" spans="1:7" x14ac:dyDescent="0.2">
      <c r="A9" s="23" t="s">
        <v>134</v>
      </c>
      <c r="B9" s="5">
        <v>691604.05</v>
      </c>
      <c r="C9" s="5">
        <v>0</v>
      </c>
      <c r="D9" s="5">
        <f t="shared" si="0"/>
        <v>691604.05</v>
      </c>
      <c r="E9" s="5">
        <v>136580.57</v>
      </c>
      <c r="F9" s="5">
        <v>136580.57</v>
      </c>
      <c r="G9" s="5">
        <f t="shared" si="1"/>
        <v>555023.48</v>
      </c>
    </row>
    <row r="10" spans="1:7" x14ac:dyDescent="0.2">
      <c r="A10" s="23" t="s">
        <v>135</v>
      </c>
      <c r="B10" s="5">
        <v>592797.06000000006</v>
      </c>
      <c r="C10" s="5">
        <v>58000</v>
      </c>
      <c r="D10" s="5">
        <f t="shared" si="0"/>
        <v>650797.06000000006</v>
      </c>
      <c r="E10" s="5">
        <v>160117.48000000001</v>
      </c>
      <c r="F10" s="5">
        <v>160117.48000000001</v>
      </c>
      <c r="G10" s="5">
        <f t="shared" si="1"/>
        <v>490679.58000000007</v>
      </c>
    </row>
    <row r="11" spans="1:7" x14ac:dyDescent="0.2">
      <c r="A11" s="23" t="s">
        <v>136</v>
      </c>
      <c r="B11" s="5">
        <v>2038789.32</v>
      </c>
      <c r="C11" s="5">
        <v>0</v>
      </c>
      <c r="D11" s="5">
        <f t="shared" si="0"/>
        <v>2038789.32</v>
      </c>
      <c r="E11" s="5">
        <v>223132.07</v>
      </c>
      <c r="F11" s="5">
        <v>223132.07</v>
      </c>
      <c r="G11" s="5">
        <f t="shared" si="1"/>
        <v>1815657.25</v>
      </c>
    </row>
    <row r="12" spans="1:7" x14ac:dyDescent="0.2">
      <c r="A12" s="23" t="s">
        <v>137</v>
      </c>
      <c r="B12" s="5">
        <v>11806968.91</v>
      </c>
      <c r="C12" s="5">
        <v>30000</v>
      </c>
      <c r="D12" s="5">
        <f t="shared" si="0"/>
        <v>11836968.91</v>
      </c>
      <c r="E12" s="5">
        <v>3074898.59</v>
      </c>
      <c r="F12" s="5">
        <v>3074898.59</v>
      </c>
      <c r="G12" s="5">
        <f t="shared" si="1"/>
        <v>8762070.3200000003</v>
      </c>
    </row>
    <row r="13" spans="1:7" x14ac:dyDescent="0.2">
      <c r="A13" s="23" t="s">
        <v>138</v>
      </c>
      <c r="B13" s="5">
        <v>556343.48</v>
      </c>
      <c r="C13" s="5">
        <v>0</v>
      </c>
      <c r="D13" s="5">
        <f t="shared" ref="D13" si="2">B13+C13</f>
        <v>556343.48</v>
      </c>
      <c r="E13" s="5">
        <v>109271.15</v>
      </c>
      <c r="F13" s="5">
        <v>109271.15</v>
      </c>
      <c r="G13" s="5">
        <f t="shared" ref="G13" si="3">D13-E13</f>
        <v>447072.32999999996</v>
      </c>
    </row>
    <row r="14" spans="1:7" x14ac:dyDescent="0.2">
      <c r="A14" s="23" t="s">
        <v>139</v>
      </c>
      <c r="B14" s="5">
        <v>488171.09</v>
      </c>
      <c r="C14" s="5">
        <v>0</v>
      </c>
      <c r="D14" s="5">
        <f t="shared" ref="D14" si="4">B14+C14</f>
        <v>488171.09</v>
      </c>
      <c r="E14" s="5">
        <v>86480.17</v>
      </c>
      <c r="F14" s="5">
        <v>86480.17</v>
      </c>
      <c r="G14" s="5">
        <f t="shared" ref="G14" si="5">D14-E14</f>
        <v>401690.92000000004</v>
      </c>
    </row>
    <row r="15" spans="1:7" x14ac:dyDescent="0.2">
      <c r="A15" s="23" t="s">
        <v>140</v>
      </c>
      <c r="B15" s="5">
        <v>1174871.55</v>
      </c>
      <c r="C15" s="5">
        <v>100000</v>
      </c>
      <c r="D15" s="5">
        <f t="shared" ref="D15" si="6">B15+C15</f>
        <v>1274871.55</v>
      </c>
      <c r="E15" s="5">
        <v>309398.52</v>
      </c>
      <c r="F15" s="5">
        <v>309398.52</v>
      </c>
      <c r="G15" s="5">
        <f t="shared" ref="G15" si="7">D15-E15</f>
        <v>965473.03</v>
      </c>
    </row>
    <row r="16" spans="1:7" x14ac:dyDescent="0.2">
      <c r="A16" s="23" t="s">
        <v>141</v>
      </c>
      <c r="B16" s="5">
        <v>31358897.219999999</v>
      </c>
      <c r="C16" s="5">
        <v>52751448.609999999</v>
      </c>
      <c r="D16" s="5">
        <f t="shared" ref="D16" si="8">B16+C16</f>
        <v>84110345.829999998</v>
      </c>
      <c r="E16" s="5">
        <v>39679768.700000003</v>
      </c>
      <c r="F16" s="5">
        <v>39762861.25</v>
      </c>
      <c r="G16" s="5">
        <f t="shared" ref="G16" si="9">D16-E16</f>
        <v>44430577.129999995</v>
      </c>
    </row>
    <row r="17" spans="1:7" x14ac:dyDescent="0.2">
      <c r="A17" s="23" t="s">
        <v>142</v>
      </c>
      <c r="B17" s="5">
        <v>7296258.1500000004</v>
      </c>
      <c r="C17" s="5">
        <v>200000</v>
      </c>
      <c r="D17" s="5">
        <f t="shared" ref="D17" si="10">B17+C17</f>
        <v>7496258.1500000004</v>
      </c>
      <c r="E17" s="5">
        <v>1628825.35</v>
      </c>
      <c r="F17" s="5">
        <v>1628825.35</v>
      </c>
      <c r="G17" s="5">
        <f t="shared" ref="G17" si="11">D17-E17</f>
        <v>5867432.8000000007</v>
      </c>
    </row>
    <row r="18" spans="1:7" x14ac:dyDescent="0.2">
      <c r="A18" s="23" t="s">
        <v>143</v>
      </c>
      <c r="B18" s="5">
        <v>851280.13</v>
      </c>
      <c r="C18" s="5">
        <v>0</v>
      </c>
      <c r="D18" s="5">
        <f t="shared" ref="D18" si="12">B18+C18</f>
        <v>851280.13</v>
      </c>
      <c r="E18" s="5">
        <v>160971.26</v>
      </c>
      <c r="F18" s="5">
        <v>160971.26</v>
      </c>
      <c r="G18" s="5">
        <f t="shared" ref="G18" si="13">D18-E18</f>
        <v>690308.87</v>
      </c>
    </row>
    <row r="19" spans="1:7" x14ac:dyDescent="0.2">
      <c r="A19" s="23" t="s">
        <v>144</v>
      </c>
      <c r="B19" s="5">
        <v>2071586.79</v>
      </c>
      <c r="C19" s="5">
        <v>16620</v>
      </c>
      <c r="D19" s="5">
        <f t="shared" ref="D19" si="14">B19+C19</f>
        <v>2088206.79</v>
      </c>
      <c r="E19" s="5">
        <v>435398.71</v>
      </c>
      <c r="F19" s="5">
        <v>435398.71</v>
      </c>
      <c r="G19" s="5">
        <f t="shared" ref="G19" si="15">D19-E19</f>
        <v>1652808.08</v>
      </c>
    </row>
    <row r="20" spans="1:7" x14ac:dyDescent="0.2">
      <c r="A20" s="23" t="s">
        <v>145</v>
      </c>
      <c r="B20" s="5">
        <v>735936.52</v>
      </c>
      <c r="C20" s="5">
        <v>0</v>
      </c>
      <c r="D20" s="5">
        <f t="shared" ref="D20" si="16">B20+C20</f>
        <v>735936.52</v>
      </c>
      <c r="E20" s="5">
        <v>137798.07999999999</v>
      </c>
      <c r="F20" s="5">
        <v>137798.07999999999</v>
      </c>
      <c r="G20" s="5">
        <f t="shared" ref="G20" si="17">D20-E20</f>
        <v>598138.44000000006</v>
      </c>
    </row>
    <row r="21" spans="1:7" x14ac:dyDescent="0.2">
      <c r="A21" s="23" t="s">
        <v>146</v>
      </c>
      <c r="B21" s="5">
        <v>3472707.37</v>
      </c>
      <c r="C21" s="5">
        <v>415108</v>
      </c>
      <c r="D21" s="5">
        <f t="shared" ref="D21" si="18">B21+C21</f>
        <v>3887815.37</v>
      </c>
      <c r="E21" s="5">
        <v>3478822.46</v>
      </c>
      <c r="F21" s="5">
        <v>3478822.46</v>
      </c>
      <c r="G21" s="5">
        <f t="shared" ref="G21" si="19">D21-E21</f>
        <v>408992.91000000015</v>
      </c>
    </row>
    <row r="22" spans="1:7" x14ac:dyDescent="0.2">
      <c r="A22" s="23" t="s">
        <v>147</v>
      </c>
      <c r="B22" s="5">
        <v>182370.8</v>
      </c>
      <c r="C22" s="5">
        <v>0</v>
      </c>
      <c r="D22" s="5">
        <f t="shared" ref="D22" si="20">B22+C22</f>
        <v>182370.8</v>
      </c>
      <c r="E22" s="5">
        <v>19561.5</v>
      </c>
      <c r="F22" s="5">
        <v>19561.5</v>
      </c>
      <c r="G22" s="5">
        <f t="shared" ref="G22" si="21">D22-E22</f>
        <v>162809.29999999999</v>
      </c>
    </row>
    <row r="23" spans="1:7" x14ac:dyDescent="0.2">
      <c r="A23" s="23" t="s">
        <v>148</v>
      </c>
      <c r="B23" s="5">
        <v>361888.74</v>
      </c>
      <c r="C23" s="5">
        <v>0</v>
      </c>
      <c r="D23" s="5">
        <f t="shared" ref="D23" si="22">B23+C23</f>
        <v>361888.74</v>
      </c>
      <c r="E23" s="5">
        <v>62655.26</v>
      </c>
      <c r="F23" s="5">
        <v>62655.26</v>
      </c>
      <c r="G23" s="5">
        <f t="shared" ref="G23" si="23">D23-E23</f>
        <v>299233.48</v>
      </c>
    </row>
    <row r="24" spans="1:7" x14ac:dyDescent="0.2">
      <c r="A24" s="23" t="s">
        <v>149</v>
      </c>
      <c r="B24" s="5">
        <v>2654238.39</v>
      </c>
      <c r="C24" s="5">
        <v>0</v>
      </c>
      <c r="D24" s="5">
        <f t="shared" ref="D24" si="24">B24+C24</f>
        <v>2654238.39</v>
      </c>
      <c r="E24" s="5">
        <v>579129.88</v>
      </c>
      <c r="F24" s="5">
        <v>579129.88</v>
      </c>
      <c r="G24" s="5">
        <f t="shared" ref="G24" si="25">D24-E24</f>
        <v>2075108.5100000002</v>
      </c>
    </row>
    <row r="25" spans="1:7" x14ac:dyDescent="0.2">
      <c r="A25" s="23" t="s">
        <v>150</v>
      </c>
      <c r="B25" s="5">
        <v>12004006.49</v>
      </c>
      <c r="C25" s="5">
        <v>-297423.12</v>
      </c>
      <c r="D25" s="5">
        <f t="shared" ref="D25" si="26">B25+C25</f>
        <v>11706583.370000001</v>
      </c>
      <c r="E25" s="5">
        <v>2763727.59</v>
      </c>
      <c r="F25" s="5">
        <v>2763727.59</v>
      </c>
      <c r="G25" s="5">
        <f t="shared" ref="G25" si="27">D25-E25</f>
        <v>8942855.7800000012</v>
      </c>
    </row>
    <row r="26" spans="1:7" x14ac:dyDescent="0.2">
      <c r="A26" s="23" t="s">
        <v>151</v>
      </c>
      <c r="B26" s="5">
        <v>1760047.35</v>
      </c>
      <c r="C26" s="5">
        <v>165000</v>
      </c>
      <c r="D26" s="5">
        <f t="shared" ref="D26" si="28">B26+C26</f>
        <v>1925047.35</v>
      </c>
      <c r="E26" s="5">
        <v>289667.19</v>
      </c>
      <c r="F26" s="5">
        <v>289667.19</v>
      </c>
      <c r="G26" s="5">
        <f t="shared" ref="G26" si="29">D26-E26</f>
        <v>1635380.1600000001</v>
      </c>
    </row>
    <row r="27" spans="1:7" x14ac:dyDescent="0.2">
      <c r="A27" s="23" t="s">
        <v>152</v>
      </c>
      <c r="B27" s="5">
        <v>658079.87</v>
      </c>
      <c r="C27" s="5">
        <v>0</v>
      </c>
      <c r="D27" s="5">
        <f t="shared" ref="D27" si="30">B27+C27</f>
        <v>658079.87</v>
      </c>
      <c r="E27" s="5">
        <v>131125.22</v>
      </c>
      <c r="F27" s="5">
        <v>131125.22</v>
      </c>
      <c r="G27" s="5">
        <f t="shared" ref="G27" si="31">D27-E27</f>
        <v>526954.65</v>
      </c>
    </row>
    <row r="28" spans="1:7" x14ac:dyDescent="0.2">
      <c r="A28" s="23" t="s">
        <v>153</v>
      </c>
      <c r="B28" s="5">
        <v>1641683.51</v>
      </c>
      <c r="C28" s="5">
        <v>2349</v>
      </c>
      <c r="D28" s="5">
        <f t="shared" ref="D28" si="32">B28+C28</f>
        <v>1644032.51</v>
      </c>
      <c r="E28" s="5">
        <v>451590.33</v>
      </c>
      <c r="F28" s="5">
        <v>451590.33</v>
      </c>
      <c r="G28" s="5">
        <f t="shared" ref="G28" si="33">D28-E28</f>
        <v>1192442.18</v>
      </c>
    </row>
    <row r="29" spans="1:7" x14ac:dyDescent="0.2">
      <c r="A29" s="23" t="s">
        <v>154</v>
      </c>
      <c r="B29" s="5">
        <v>443078.59</v>
      </c>
      <c r="C29" s="5">
        <v>0</v>
      </c>
      <c r="D29" s="5">
        <f t="shared" ref="D29" si="34">B29+C29</f>
        <v>443078.59</v>
      </c>
      <c r="E29" s="5">
        <v>82285.119999999995</v>
      </c>
      <c r="F29" s="5">
        <v>82285.119999999995</v>
      </c>
      <c r="G29" s="5">
        <f t="shared" ref="G29" si="35">D29-E29</f>
        <v>360793.47000000003</v>
      </c>
    </row>
    <row r="30" spans="1:7" x14ac:dyDescent="0.2">
      <c r="A30" s="23" t="s">
        <v>155</v>
      </c>
      <c r="B30" s="5">
        <v>160922.99</v>
      </c>
      <c r="C30" s="5">
        <v>0</v>
      </c>
      <c r="D30" s="5">
        <f t="shared" ref="D30" si="36">B30+C30</f>
        <v>160922.99</v>
      </c>
      <c r="E30" s="5">
        <v>0</v>
      </c>
      <c r="F30" s="5">
        <v>0</v>
      </c>
      <c r="G30" s="5">
        <f t="shared" ref="G30" si="37">D30-E30</f>
        <v>160922.99</v>
      </c>
    </row>
    <row r="31" spans="1:7" x14ac:dyDescent="0.2">
      <c r="A31" s="23" t="s">
        <v>156</v>
      </c>
      <c r="B31" s="5">
        <v>729304.09</v>
      </c>
      <c r="C31" s="5">
        <v>0</v>
      </c>
      <c r="D31" s="5">
        <f t="shared" ref="D31" si="38">B31+C31</f>
        <v>729304.09</v>
      </c>
      <c r="E31" s="5">
        <v>122845.09</v>
      </c>
      <c r="F31" s="5">
        <v>122845.09</v>
      </c>
      <c r="G31" s="5">
        <f t="shared" ref="G31" si="39">D31-E31</f>
        <v>606459</v>
      </c>
    </row>
    <row r="32" spans="1:7" x14ac:dyDescent="0.2">
      <c r="A32" s="23" t="s">
        <v>157</v>
      </c>
      <c r="B32" s="5">
        <v>2107268.5</v>
      </c>
      <c r="C32" s="5">
        <v>0</v>
      </c>
      <c r="D32" s="5">
        <f t="shared" ref="D32" si="40">B32+C32</f>
        <v>2107268.5</v>
      </c>
      <c r="E32" s="5">
        <v>77117.919999999998</v>
      </c>
      <c r="F32" s="5">
        <v>77117.919999999998</v>
      </c>
      <c r="G32" s="5">
        <f t="shared" ref="G32" si="41">D32-E32</f>
        <v>2030150.58</v>
      </c>
    </row>
    <row r="33" spans="1:7" x14ac:dyDescent="0.2">
      <c r="A33" s="23" t="s">
        <v>158</v>
      </c>
      <c r="B33" s="5">
        <v>324162</v>
      </c>
      <c r="C33" s="5">
        <v>0</v>
      </c>
      <c r="D33" s="5">
        <f t="shared" ref="D33" si="42">B33+C33</f>
        <v>324162</v>
      </c>
      <c r="E33" s="5">
        <v>53068.46</v>
      </c>
      <c r="F33" s="5">
        <v>53068.46</v>
      </c>
      <c r="G33" s="5">
        <f t="shared" ref="G33" si="43">D33-E33</f>
        <v>271093.53999999998</v>
      </c>
    </row>
    <row r="34" spans="1:7" x14ac:dyDescent="0.2">
      <c r="A34" s="23" t="s">
        <v>159</v>
      </c>
      <c r="B34" s="5">
        <v>165922.99</v>
      </c>
      <c r="C34" s="5">
        <v>0</v>
      </c>
      <c r="D34" s="5">
        <f t="shared" ref="D34" si="44">B34+C34</f>
        <v>165922.99</v>
      </c>
      <c r="E34" s="5">
        <v>19142.02</v>
      </c>
      <c r="F34" s="5">
        <v>19142.02</v>
      </c>
      <c r="G34" s="5">
        <f t="shared" ref="G34" si="45">D34-E34</f>
        <v>146780.97</v>
      </c>
    </row>
    <row r="35" spans="1:7" x14ac:dyDescent="0.2">
      <c r="A35" s="23" t="s">
        <v>160</v>
      </c>
      <c r="B35" s="5">
        <v>330298.58</v>
      </c>
      <c r="C35" s="5">
        <v>0</v>
      </c>
      <c r="D35" s="5">
        <f t="shared" ref="D35" si="46">B35+C35</f>
        <v>330298.58</v>
      </c>
      <c r="E35" s="5">
        <v>0</v>
      </c>
      <c r="F35" s="5">
        <v>0</v>
      </c>
      <c r="G35" s="5">
        <f t="shared" ref="G35" si="47">D35-E35</f>
        <v>330298.58</v>
      </c>
    </row>
    <row r="36" spans="1:7" x14ac:dyDescent="0.2">
      <c r="A36" s="23" t="s">
        <v>161</v>
      </c>
      <c r="B36" s="5">
        <v>569859.94999999995</v>
      </c>
      <c r="C36" s="5">
        <v>0</v>
      </c>
      <c r="D36" s="5">
        <f t="shared" ref="D36" si="48">B36+C36</f>
        <v>569859.94999999995</v>
      </c>
      <c r="E36" s="5">
        <v>119267.51</v>
      </c>
      <c r="F36" s="5">
        <v>119267.51</v>
      </c>
      <c r="G36" s="5">
        <f t="shared" ref="G36" si="49">D36-E36</f>
        <v>450592.43999999994</v>
      </c>
    </row>
    <row r="37" spans="1:7" x14ac:dyDescent="0.2">
      <c r="A37" s="23" t="s">
        <v>162</v>
      </c>
      <c r="B37" s="5">
        <v>1598726.65</v>
      </c>
      <c r="C37" s="5">
        <v>0</v>
      </c>
      <c r="D37" s="5">
        <f t="shared" ref="D37" si="50">B37+C37</f>
        <v>1598726.65</v>
      </c>
      <c r="E37" s="5">
        <v>133841.16</v>
      </c>
      <c r="F37" s="5">
        <v>133841.16</v>
      </c>
      <c r="G37" s="5">
        <f t="shared" ref="G37" si="51">D37-E37</f>
        <v>1464885.49</v>
      </c>
    </row>
    <row r="38" spans="1:7" x14ac:dyDescent="0.2">
      <c r="A38" s="23" t="s">
        <v>163</v>
      </c>
      <c r="B38" s="5">
        <v>160922.99</v>
      </c>
      <c r="C38" s="5">
        <v>0</v>
      </c>
      <c r="D38" s="5">
        <f t="shared" ref="D38" si="52">B38+C38</f>
        <v>160922.99</v>
      </c>
      <c r="E38" s="5">
        <v>0</v>
      </c>
      <c r="F38" s="5">
        <v>0</v>
      </c>
      <c r="G38" s="5">
        <f t="shared" ref="G38" si="53">D38-E38</f>
        <v>160922.99</v>
      </c>
    </row>
    <row r="39" spans="1:7" x14ac:dyDescent="0.2">
      <c r="A39" s="23" t="s">
        <v>164</v>
      </c>
      <c r="B39" s="5">
        <v>392815.63</v>
      </c>
      <c r="C39" s="5">
        <v>0</v>
      </c>
      <c r="D39" s="5">
        <f t="shared" ref="D39" si="54">B39+C39</f>
        <v>392815.63</v>
      </c>
      <c r="E39" s="5">
        <v>84806.399999999994</v>
      </c>
      <c r="F39" s="5">
        <v>84806.399999999994</v>
      </c>
      <c r="G39" s="5">
        <f t="shared" ref="G39" si="55">D39-E39</f>
        <v>308009.23</v>
      </c>
    </row>
    <row r="40" spans="1:7" x14ac:dyDescent="0.2">
      <c r="A40" s="23" t="s">
        <v>165</v>
      </c>
      <c r="B40" s="5">
        <v>502753.06</v>
      </c>
      <c r="C40" s="5">
        <v>0</v>
      </c>
      <c r="D40" s="5">
        <f t="shared" ref="D40" si="56">B40+C40</f>
        <v>502753.06</v>
      </c>
      <c r="E40" s="5">
        <v>98990.04</v>
      </c>
      <c r="F40" s="5">
        <v>98990.04</v>
      </c>
      <c r="G40" s="5">
        <f t="shared" ref="G40" si="57">D40-E40</f>
        <v>403763.02</v>
      </c>
    </row>
    <row r="41" spans="1:7" x14ac:dyDescent="0.2">
      <c r="A41" s="23" t="s">
        <v>166</v>
      </c>
      <c r="B41" s="5">
        <v>798905.12</v>
      </c>
      <c r="C41" s="5">
        <v>0</v>
      </c>
      <c r="D41" s="5">
        <f t="shared" ref="D41" si="58">B41+C41</f>
        <v>798905.12</v>
      </c>
      <c r="E41" s="5">
        <v>188442.28</v>
      </c>
      <c r="F41" s="5">
        <v>188442.28</v>
      </c>
      <c r="G41" s="5">
        <f t="shared" ref="G41" si="59">D41-E41</f>
        <v>610462.84</v>
      </c>
    </row>
    <row r="42" spans="1:7" x14ac:dyDescent="0.2">
      <c r="A42" s="23"/>
      <c r="B42" s="5"/>
      <c r="C42" s="5"/>
      <c r="D42" s="5"/>
      <c r="E42" s="5"/>
      <c r="F42" s="5"/>
      <c r="G42" s="5"/>
    </row>
    <row r="43" spans="1:7" x14ac:dyDescent="0.2">
      <c r="A43" s="11" t="s">
        <v>50</v>
      </c>
      <c r="B43" s="17">
        <f t="shared" ref="B43:G43" si="60">SUM(B6:B42)</f>
        <v>122210056.35999998</v>
      </c>
      <c r="C43" s="17">
        <f t="shared" si="60"/>
        <v>53626102.490000002</v>
      </c>
      <c r="D43" s="17">
        <f t="shared" si="60"/>
        <v>175836158.85000005</v>
      </c>
      <c r="E43" s="17">
        <f t="shared" si="60"/>
        <v>65603212.75</v>
      </c>
      <c r="F43" s="17">
        <f t="shared" si="60"/>
        <v>65686305.299999997</v>
      </c>
      <c r="G43" s="17">
        <f t="shared" si="60"/>
        <v>110232946.09999999</v>
      </c>
    </row>
    <row r="46" spans="1:7" ht="45" customHeight="1" x14ac:dyDescent="0.2">
      <c r="A46" s="33" t="s">
        <v>168</v>
      </c>
      <c r="B46" s="31"/>
      <c r="C46" s="31"/>
      <c r="D46" s="31"/>
      <c r="E46" s="31"/>
      <c r="F46" s="31"/>
      <c r="G46" s="32"/>
    </row>
    <row r="47" spans="1:7" x14ac:dyDescent="0.2">
      <c r="A47" s="28"/>
      <c r="B47" s="33" t="s">
        <v>57</v>
      </c>
      <c r="C47" s="31"/>
      <c r="D47" s="31"/>
      <c r="E47" s="31"/>
      <c r="F47" s="32"/>
      <c r="G47" s="34" t="s">
        <v>56</v>
      </c>
    </row>
    <row r="48" spans="1:7" ht="22.5" x14ac:dyDescent="0.2">
      <c r="A48" s="27" t="s">
        <v>51</v>
      </c>
      <c r="B48" s="2" t="s">
        <v>52</v>
      </c>
      <c r="C48" s="2" t="s">
        <v>117</v>
      </c>
      <c r="D48" s="2" t="s">
        <v>53</v>
      </c>
      <c r="E48" s="2" t="s">
        <v>54</v>
      </c>
      <c r="F48" s="2" t="s">
        <v>55</v>
      </c>
      <c r="G48" s="35"/>
    </row>
    <row r="49" spans="1:7" x14ac:dyDescent="0.2">
      <c r="A49" s="29"/>
      <c r="B49" s="3">
        <v>1</v>
      </c>
      <c r="C49" s="3">
        <v>2</v>
      </c>
      <c r="D49" s="3" t="s">
        <v>118</v>
      </c>
      <c r="E49" s="3">
        <v>4</v>
      </c>
      <c r="F49" s="3">
        <v>5</v>
      </c>
      <c r="G49" s="3" t="s">
        <v>119</v>
      </c>
    </row>
    <row r="50" spans="1:7" x14ac:dyDescent="0.2">
      <c r="A50" s="24" t="s">
        <v>8</v>
      </c>
      <c r="B50" s="5">
        <v>0</v>
      </c>
      <c r="C50" s="5">
        <v>0</v>
      </c>
      <c r="D50" s="5">
        <f>B50+C50</f>
        <v>0</v>
      </c>
      <c r="E50" s="5">
        <v>0</v>
      </c>
      <c r="F50" s="5">
        <v>0</v>
      </c>
      <c r="G50" s="5">
        <f>D50-E50</f>
        <v>0</v>
      </c>
    </row>
    <row r="51" spans="1:7" x14ac:dyDescent="0.2">
      <c r="A51" s="24" t="s">
        <v>9</v>
      </c>
      <c r="B51" s="5">
        <v>0</v>
      </c>
      <c r="C51" s="5">
        <v>0</v>
      </c>
      <c r="D51" s="5">
        <f t="shared" ref="D51:D53" si="61">B51+C51</f>
        <v>0</v>
      </c>
      <c r="E51" s="5">
        <v>0</v>
      </c>
      <c r="F51" s="5">
        <v>0</v>
      </c>
      <c r="G51" s="5">
        <f t="shared" ref="G51:G53" si="62">D51-E51</f>
        <v>0</v>
      </c>
    </row>
    <row r="52" spans="1:7" x14ac:dyDescent="0.2">
      <c r="A52" s="24" t="s">
        <v>10</v>
      </c>
      <c r="B52" s="5">
        <v>0</v>
      </c>
      <c r="C52" s="5">
        <v>0</v>
      </c>
      <c r="D52" s="5">
        <f t="shared" si="61"/>
        <v>0</v>
      </c>
      <c r="E52" s="5">
        <v>0</v>
      </c>
      <c r="F52" s="5">
        <v>0</v>
      </c>
      <c r="G52" s="5">
        <f t="shared" si="62"/>
        <v>0</v>
      </c>
    </row>
    <row r="53" spans="1:7" x14ac:dyDescent="0.2">
      <c r="A53" s="24" t="s">
        <v>121</v>
      </c>
      <c r="B53" s="5">
        <v>0</v>
      </c>
      <c r="C53" s="5">
        <v>0</v>
      </c>
      <c r="D53" s="5">
        <f t="shared" si="61"/>
        <v>0</v>
      </c>
      <c r="E53" s="5">
        <v>0</v>
      </c>
      <c r="F53" s="5">
        <v>0</v>
      </c>
      <c r="G53" s="5">
        <f t="shared" si="62"/>
        <v>0</v>
      </c>
    </row>
    <row r="54" spans="1:7" x14ac:dyDescent="0.2">
      <c r="A54" s="11" t="s">
        <v>50</v>
      </c>
      <c r="B54" s="17">
        <f t="shared" ref="B54:G54" si="63">SUM(B50:B53)</f>
        <v>0</v>
      </c>
      <c r="C54" s="17">
        <f t="shared" si="63"/>
        <v>0</v>
      </c>
      <c r="D54" s="17">
        <f t="shared" si="63"/>
        <v>0</v>
      </c>
      <c r="E54" s="17">
        <f t="shared" si="63"/>
        <v>0</v>
      </c>
      <c r="F54" s="17">
        <f t="shared" si="63"/>
        <v>0</v>
      </c>
      <c r="G54" s="17">
        <f t="shared" si="63"/>
        <v>0</v>
      </c>
    </row>
    <row r="57" spans="1:7" ht="45" customHeight="1" x14ac:dyDescent="0.2">
      <c r="A57" s="33" t="s">
        <v>169</v>
      </c>
      <c r="B57" s="31"/>
      <c r="C57" s="31"/>
      <c r="D57" s="31"/>
      <c r="E57" s="31"/>
      <c r="F57" s="31"/>
      <c r="G57" s="32"/>
    </row>
    <row r="58" spans="1:7" x14ac:dyDescent="0.2">
      <c r="A58" s="28"/>
      <c r="B58" s="33" t="s">
        <v>57</v>
      </c>
      <c r="C58" s="31"/>
      <c r="D58" s="31"/>
      <c r="E58" s="31"/>
      <c r="F58" s="32"/>
      <c r="G58" s="34" t="s">
        <v>56</v>
      </c>
    </row>
    <row r="59" spans="1:7" ht="22.5" x14ac:dyDescent="0.2">
      <c r="A59" s="27" t="s">
        <v>51</v>
      </c>
      <c r="B59" s="2" t="s">
        <v>52</v>
      </c>
      <c r="C59" s="2" t="s">
        <v>117</v>
      </c>
      <c r="D59" s="2" t="s">
        <v>53</v>
      </c>
      <c r="E59" s="2" t="s">
        <v>54</v>
      </c>
      <c r="F59" s="2" t="s">
        <v>55</v>
      </c>
      <c r="G59" s="35"/>
    </row>
    <row r="60" spans="1:7" x14ac:dyDescent="0.2">
      <c r="A60" s="29"/>
      <c r="B60" s="3">
        <v>1</v>
      </c>
      <c r="C60" s="3">
        <v>2</v>
      </c>
      <c r="D60" s="3" t="s">
        <v>118</v>
      </c>
      <c r="E60" s="3">
        <v>4</v>
      </c>
      <c r="F60" s="3">
        <v>5</v>
      </c>
      <c r="G60" s="3" t="s">
        <v>119</v>
      </c>
    </row>
    <row r="61" spans="1:7" x14ac:dyDescent="0.2">
      <c r="A61" s="25" t="s">
        <v>12</v>
      </c>
      <c r="B61" s="5">
        <v>5220000</v>
      </c>
      <c r="C61" s="5">
        <v>0</v>
      </c>
      <c r="D61" s="5">
        <f t="shared" ref="D61:D67" si="64">B61+C61</f>
        <v>5220000</v>
      </c>
      <c r="E61" s="5">
        <v>1305000</v>
      </c>
      <c r="F61" s="5">
        <v>1305000</v>
      </c>
      <c r="G61" s="5">
        <f t="shared" ref="G61:G67" si="65">D61-E61</f>
        <v>3915000</v>
      </c>
    </row>
    <row r="62" spans="1:7" x14ac:dyDescent="0.2">
      <c r="A62" s="25" t="s">
        <v>11</v>
      </c>
      <c r="B62" s="5">
        <v>0</v>
      </c>
      <c r="C62" s="5">
        <v>0</v>
      </c>
      <c r="D62" s="5">
        <f t="shared" si="64"/>
        <v>0</v>
      </c>
      <c r="E62" s="5">
        <v>0</v>
      </c>
      <c r="F62" s="5">
        <v>0</v>
      </c>
      <c r="G62" s="5">
        <f t="shared" si="65"/>
        <v>0</v>
      </c>
    </row>
    <row r="63" spans="1:7" x14ac:dyDescent="0.2">
      <c r="A63" s="25" t="s">
        <v>13</v>
      </c>
      <c r="B63" s="5">
        <v>0</v>
      </c>
      <c r="C63" s="5">
        <v>0</v>
      </c>
      <c r="D63" s="5">
        <f t="shared" si="64"/>
        <v>0</v>
      </c>
      <c r="E63" s="5">
        <v>0</v>
      </c>
      <c r="F63" s="5">
        <v>0</v>
      </c>
      <c r="G63" s="5">
        <f t="shared" si="65"/>
        <v>0</v>
      </c>
    </row>
    <row r="64" spans="1:7" x14ac:dyDescent="0.2">
      <c r="A64" s="25" t="s">
        <v>25</v>
      </c>
      <c r="B64" s="5">
        <v>0</v>
      </c>
      <c r="C64" s="5">
        <v>0</v>
      </c>
      <c r="D64" s="5">
        <f t="shared" si="64"/>
        <v>0</v>
      </c>
      <c r="E64" s="5">
        <v>0</v>
      </c>
      <c r="F64" s="5">
        <v>0</v>
      </c>
      <c r="G64" s="5">
        <f t="shared" si="65"/>
        <v>0</v>
      </c>
    </row>
    <row r="65" spans="1:7" ht="11.25" customHeight="1" x14ac:dyDescent="0.2">
      <c r="A65" s="25" t="s">
        <v>26</v>
      </c>
      <c r="B65" s="5">
        <v>0</v>
      </c>
      <c r="C65" s="5">
        <v>0</v>
      </c>
      <c r="D65" s="5">
        <f t="shared" si="64"/>
        <v>0</v>
      </c>
      <c r="E65" s="5">
        <v>0</v>
      </c>
      <c r="F65" s="5">
        <v>0</v>
      </c>
      <c r="G65" s="5">
        <f t="shared" si="65"/>
        <v>0</v>
      </c>
    </row>
    <row r="66" spans="1:7" x14ac:dyDescent="0.2">
      <c r="A66" s="25" t="s">
        <v>128</v>
      </c>
      <c r="B66" s="5">
        <v>0</v>
      </c>
      <c r="C66" s="5">
        <v>0</v>
      </c>
      <c r="D66" s="5">
        <f t="shared" si="64"/>
        <v>0</v>
      </c>
      <c r="E66" s="5">
        <v>0</v>
      </c>
      <c r="F66" s="5">
        <v>0</v>
      </c>
      <c r="G66" s="5">
        <f t="shared" si="65"/>
        <v>0</v>
      </c>
    </row>
    <row r="67" spans="1:7" x14ac:dyDescent="0.2">
      <c r="A67" s="25" t="s">
        <v>14</v>
      </c>
      <c r="B67" s="5">
        <v>0</v>
      </c>
      <c r="C67" s="5">
        <v>0</v>
      </c>
      <c r="D67" s="5">
        <f t="shared" si="64"/>
        <v>0</v>
      </c>
      <c r="E67" s="5">
        <v>0</v>
      </c>
      <c r="F67" s="5">
        <v>0</v>
      </c>
      <c r="G67" s="5">
        <f t="shared" si="65"/>
        <v>0</v>
      </c>
    </row>
    <row r="68" spans="1:7" x14ac:dyDescent="0.2">
      <c r="A68" s="11" t="s">
        <v>50</v>
      </c>
      <c r="B68" s="17">
        <f t="shared" ref="B68:G68" si="66">SUM(B61:B67)</f>
        <v>5220000</v>
      </c>
      <c r="C68" s="17">
        <f t="shared" si="66"/>
        <v>0</v>
      </c>
      <c r="D68" s="17">
        <f t="shared" si="66"/>
        <v>5220000</v>
      </c>
      <c r="E68" s="17">
        <f t="shared" si="66"/>
        <v>1305000</v>
      </c>
      <c r="F68" s="17">
        <f t="shared" si="66"/>
        <v>1305000</v>
      </c>
      <c r="G68" s="17">
        <f t="shared" si="66"/>
        <v>3915000</v>
      </c>
    </row>
    <row r="70" spans="1:7" x14ac:dyDescent="0.2">
      <c r="A70" s="1" t="s">
        <v>120</v>
      </c>
    </row>
  </sheetData>
  <sheetProtection formatCells="0" formatColumns="0" formatRows="0" insertRows="0" deleteRows="0" autoFilter="0"/>
  <mergeCells count="9">
    <mergeCell ref="B2:F2"/>
    <mergeCell ref="G2:G3"/>
    <mergeCell ref="A1:G1"/>
    <mergeCell ref="A46:G46"/>
    <mergeCell ref="B58:F58"/>
    <mergeCell ref="G58:G59"/>
    <mergeCell ref="B47:F47"/>
    <mergeCell ref="G47:G48"/>
    <mergeCell ref="A57:G57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workbookViewId="0">
      <selection activeCell="A21" sqref="A2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33" t="s">
        <v>170</v>
      </c>
      <c r="B1" s="31"/>
      <c r="C1" s="31"/>
      <c r="D1" s="31"/>
      <c r="E1" s="31"/>
      <c r="F1" s="31"/>
      <c r="G1" s="32"/>
    </row>
    <row r="2" spans="1:7" x14ac:dyDescent="0.2">
      <c r="A2" s="28"/>
      <c r="B2" s="33" t="s">
        <v>57</v>
      </c>
      <c r="C2" s="31"/>
      <c r="D2" s="31"/>
      <c r="E2" s="31"/>
      <c r="F2" s="32"/>
      <c r="G2" s="34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5"/>
    </row>
    <row r="4" spans="1:7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8" t="s">
        <v>15</v>
      </c>
      <c r="B5" s="14">
        <f t="shared" ref="B5:G5" si="0">SUM(B6:B13)</f>
        <v>71141475.689999998</v>
      </c>
      <c r="C5" s="14">
        <f t="shared" si="0"/>
        <v>5842361.8700000001</v>
      </c>
      <c r="D5" s="14">
        <f t="shared" si="0"/>
        <v>76983837.560000002</v>
      </c>
      <c r="E5" s="14">
        <f t="shared" si="0"/>
        <v>23622854.399999999</v>
      </c>
      <c r="F5" s="14">
        <f t="shared" si="0"/>
        <v>23622854.399999999</v>
      </c>
      <c r="G5" s="14">
        <f t="shared" si="0"/>
        <v>53360983.159999996</v>
      </c>
    </row>
    <row r="6" spans="1:7" x14ac:dyDescent="0.2">
      <c r="A6" s="26" t="s">
        <v>40</v>
      </c>
      <c r="B6" s="5">
        <v>7787739.1100000003</v>
      </c>
      <c r="C6" s="5">
        <v>100000</v>
      </c>
      <c r="D6" s="5">
        <f>B6+C6</f>
        <v>7887739.1100000003</v>
      </c>
      <c r="E6" s="5">
        <v>1653559.9</v>
      </c>
      <c r="F6" s="5">
        <v>1653559.9</v>
      </c>
      <c r="G6" s="5">
        <f>D6-E6</f>
        <v>6234179.2100000009</v>
      </c>
    </row>
    <row r="7" spans="1:7" x14ac:dyDescent="0.2">
      <c r="A7" s="26" t="s">
        <v>16</v>
      </c>
      <c r="B7" s="5">
        <v>502753.06</v>
      </c>
      <c r="C7" s="5">
        <v>0</v>
      </c>
      <c r="D7" s="5">
        <f t="shared" ref="D7:D13" si="1">B7+C7</f>
        <v>502753.06</v>
      </c>
      <c r="E7" s="5">
        <v>98990.04</v>
      </c>
      <c r="F7" s="5">
        <v>98990.04</v>
      </c>
      <c r="G7" s="5">
        <f t="shared" ref="G7:G13" si="2">D7-E7</f>
        <v>403763.02</v>
      </c>
    </row>
    <row r="8" spans="1:7" x14ac:dyDescent="0.2">
      <c r="A8" s="26" t="s">
        <v>122</v>
      </c>
      <c r="B8" s="5">
        <v>27644114.239999998</v>
      </c>
      <c r="C8" s="5">
        <v>4419835.99</v>
      </c>
      <c r="D8" s="5">
        <f t="shared" si="1"/>
        <v>32063950.229999997</v>
      </c>
      <c r="E8" s="5">
        <v>12180987.4</v>
      </c>
      <c r="F8" s="5">
        <v>12180987.4</v>
      </c>
      <c r="G8" s="5">
        <f t="shared" si="2"/>
        <v>19882962.829999998</v>
      </c>
    </row>
    <row r="9" spans="1:7" x14ac:dyDescent="0.2">
      <c r="A9" s="26" t="s">
        <v>3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6" t="s">
        <v>22</v>
      </c>
      <c r="B10" s="5">
        <v>12851483.48</v>
      </c>
      <c r="C10" s="5">
        <v>30000</v>
      </c>
      <c r="D10" s="5">
        <f t="shared" si="1"/>
        <v>12881483.48</v>
      </c>
      <c r="E10" s="5">
        <v>3270649.91</v>
      </c>
      <c r="F10" s="5">
        <v>3270649.91</v>
      </c>
      <c r="G10" s="5">
        <f t="shared" si="2"/>
        <v>9610833.5700000003</v>
      </c>
    </row>
    <row r="11" spans="1:7" x14ac:dyDescent="0.2">
      <c r="A11" s="26" t="s">
        <v>17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6" t="s">
        <v>41</v>
      </c>
      <c r="B12" s="5">
        <v>13975109.02</v>
      </c>
      <c r="C12" s="5">
        <v>-295074.12</v>
      </c>
      <c r="D12" s="5">
        <f t="shared" si="1"/>
        <v>13680034.9</v>
      </c>
      <c r="E12" s="5">
        <v>3300124.32</v>
      </c>
      <c r="F12" s="5">
        <v>3300124.32</v>
      </c>
      <c r="G12" s="5">
        <f t="shared" si="2"/>
        <v>10379910.58</v>
      </c>
    </row>
    <row r="13" spans="1:7" x14ac:dyDescent="0.2">
      <c r="A13" s="26" t="s">
        <v>18</v>
      </c>
      <c r="B13" s="5">
        <v>8380276.7800000003</v>
      </c>
      <c r="C13" s="5">
        <v>1587600</v>
      </c>
      <c r="D13" s="5">
        <f t="shared" si="1"/>
        <v>9967876.7800000012</v>
      </c>
      <c r="E13" s="5">
        <v>3118542.83</v>
      </c>
      <c r="F13" s="5">
        <v>3118542.83</v>
      </c>
      <c r="G13" s="5">
        <f t="shared" si="2"/>
        <v>6849333.9500000011</v>
      </c>
    </row>
    <row r="14" spans="1:7" x14ac:dyDescent="0.2">
      <c r="A14" s="8" t="s">
        <v>19</v>
      </c>
      <c r="B14" s="14">
        <f t="shared" ref="B14:G14" si="3">SUM(B15:B21)</f>
        <v>48194071.579999998</v>
      </c>
      <c r="C14" s="14">
        <f t="shared" si="3"/>
        <v>47783740.619999997</v>
      </c>
      <c r="D14" s="14">
        <f t="shared" si="3"/>
        <v>95977812.200000003</v>
      </c>
      <c r="E14" s="14">
        <f t="shared" si="3"/>
        <v>41767886.849999987</v>
      </c>
      <c r="F14" s="14">
        <f t="shared" si="3"/>
        <v>41850979.399999991</v>
      </c>
      <c r="G14" s="14">
        <f t="shared" si="3"/>
        <v>54209925.350000001</v>
      </c>
    </row>
    <row r="15" spans="1:7" x14ac:dyDescent="0.2">
      <c r="A15" s="26" t="s">
        <v>42</v>
      </c>
      <c r="B15" s="5">
        <v>569859.94999999995</v>
      </c>
      <c r="C15" s="5">
        <v>0</v>
      </c>
      <c r="D15" s="5">
        <f>B15+C15</f>
        <v>569859.94999999995</v>
      </c>
      <c r="E15" s="5">
        <v>119267.51</v>
      </c>
      <c r="F15" s="5">
        <v>119267.51</v>
      </c>
      <c r="G15" s="5">
        <f t="shared" ref="G15:G21" si="4">D15-E15</f>
        <v>450592.43999999994</v>
      </c>
    </row>
    <row r="16" spans="1:7" x14ac:dyDescent="0.2">
      <c r="A16" s="26" t="s">
        <v>27</v>
      </c>
      <c r="B16" s="5">
        <v>42481606.659999996</v>
      </c>
      <c r="C16" s="5">
        <v>47618740.619999997</v>
      </c>
      <c r="D16" s="5">
        <f t="shared" ref="D16:D21" si="5">B16+C16</f>
        <v>90100347.280000001</v>
      </c>
      <c r="E16" s="5">
        <v>40886401.469999999</v>
      </c>
      <c r="F16" s="5">
        <v>40969494.020000003</v>
      </c>
      <c r="G16" s="5">
        <f t="shared" si="4"/>
        <v>49213945.810000002</v>
      </c>
    </row>
    <row r="17" spans="1:7" x14ac:dyDescent="0.2">
      <c r="A17" s="26" t="s">
        <v>20</v>
      </c>
      <c r="B17" s="5">
        <v>0</v>
      </c>
      <c r="C17" s="5">
        <v>0</v>
      </c>
      <c r="D17" s="5">
        <f t="shared" si="5"/>
        <v>0</v>
      </c>
      <c r="E17" s="5">
        <v>0</v>
      </c>
      <c r="F17" s="5">
        <v>0</v>
      </c>
      <c r="G17" s="5">
        <f t="shared" si="4"/>
        <v>0</v>
      </c>
    </row>
    <row r="18" spans="1:7" x14ac:dyDescent="0.2">
      <c r="A18" s="26" t="s">
        <v>43</v>
      </c>
      <c r="B18" s="5">
        <v>2418127.2200000002</v>
      </c>
      <c r="C18" s="5">
        <v>165000</v>
      </c>
      <c r="D18" s="5">
        <f t="shared" si="5"/>
        <v>2583127.2200000002</v>
      </c>
      <c r="E18" s="5">
        <v>420792.41</v>
      </c>
      <c r="F18" s="5">
        <v>420792.41</v>
      </c>
      <c r="G18" s="5">
        <f t="shared" si="4"/>
        <v>2162334.81</v>
      </c>
    </row>
    <row r="19" spans="1:7" x14ac:dyDescent="0.2">
      <c r="A19" s="26" t="s">
        <v>44</v>
      </c>
      <c r="B19" s="5">
        <v>1598726.65</v>
      </c>
      <c r="C19" s="5">
        <v>0</v>
      </c>
      <c r="D19" s="5">
        <f t="shared" si="5"/>
        <v>1598726.65</v>
      </c>
      <c r="E19" s="5">
        <v>133841.16</v>
      </c>
      <c r="F19" s="5">
        <v>133841.16</v>
      </c>
      <c r="G19" s="5">
        <f t="shared" si="4"/>
        <v>1464885.49</v>
      </c>
    </row>
    <row r="20" spans="1:7" x14ac:dyDescent="0.2">
      <c r="A20" s="26" t="s">
        <v>45</v>
      </c>
      <c r="B20" s="5">
        <v>1125751.1000000001</v>
      </c>
      <c r="C20" s="5">
        <v>0</v>
      </c>
      <c r="D20" s="5">
        <f t="shared" si="5"/>
        <v>1125751.1000000001</v>
      </c>
      <c r="E20" s="5">
        <v>207584.3</v>
      </c>
      <c r="F20" s="5">
        <v>207584.3</v>
      </c>
      <c r="G20" s="5">
        <f t="shared" si="4"/>
        <v>918166.8</v>
      </c>
    </row>
    <row r="21" spans="1:7" x14ac:dyDescent="0.2">
      <c r="A21" s="26" t="s">
        <v>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8" t="s">
        <v>46</v>
      </c>
      <c r="B22" s="14">
        <f t="shared" ref="B22:G22" si="6">SUM(B23:B31)</f>
        <v>2874509.09</v>
      </c>
      <c r="C22" s="14">
        <f t="shared" si="6"/>
        <v>0</v>
      </c>
      <c r="D22" s="14">
        <f t="shared" si="6"/>
        <v>2874509.09</v>
      </c>
      <c r="E22" s="14">
        <f t="shared" si="6"/>
        <v>212471.5</v>
      </c>
      <c r="F22" s="14">
        <f t="shared" si="6"/>
        <v>212471.5</v>
      </c>
      <c r="G22" s="14">
        <f t="shared" si="6"/>
        <v>2662037.5900000003</v>
      </c>
    </row>
    <row r="23" spans="1:7" x14ac:dyDescent="0.2">
      <c r="A23" s="26" t="s">
        <v>28</v>
      </c>
      <c r="B23" s="5">
        <v>324162</v>
      </c>
      <c r="C23" s="5">
        <v>0</v>
      </c>
      <c r="D23" s="5">
        <f>B23+C23</f>
        <v>324162</v>
      </c>
      <c r="E23" s="5">
        <v>53068.46</v>
      </c>
      <c r="F23" s="5">
        <v>53068.46</v>
      </c>
      <c r="G23" s="5">
        <f t="shared" ref="G23:G31" si="7">D23-E23</f>
        <v>271093.53999999998</v>
      </c>
    </row>
    <row r="24" spans="1:7" x14ac:dyDescent="0.2">
      <c r="A24" s="26" t="s">
        <v>23</v>
      </c>
      <c r="B24" s="5">
        <v>2107268.5</v>
      </c>
      <c r="C24" s="5">
        <v>0</v>
      </c>
      <c r="D24" s="5">
        <f t="shared" ref="D24:D31" si="8">B24+C24</f>
        <v>2107268.5</v>
      </c>
      <c r="E24" s="5">
        <v>77117.919999999998</v>
      </c>
      <c r="F24" s="5">
        <v>77117.919999999998</v>
      </c>
      <c r="G24" s="5">
        <f t="shared" si="7"/>
        <v>2030150.58</v>
      </c>
    </row>
    <row r="25" spans="1:7" x14ac:dyDescent="0.2">
      <c r="A25" s="26" t="s">
        <v>29</v>
      </c>
      <c r="B25" s="5">
        <v>0</v>
      </c>
      <c r="C25" s="5">
        <v>0</v>
      </c>
      <c r="D25" s="5">
        <f t="shared" si="8"/>
        <v>0</v>
      </c>
      <c r="E25" s="5">
        <v>0</v>
      </c>
      <c r="F25" s="5">
        <v>0</v>
      </c>
      <c r="G25" s="5">
        <f t="shared" si="7"/>
        <v>0</v>
      </c>
    </row>
    <row r="26" spans="1:7" x14ac:dyDescent="0.2">
      <c r="A26" s="26" t="s">
        <v>47</v>
      </c>
      <c r="B26" s="5">
        <v>0</v>
      </c>
      <c r="C26" s="5">
        <v>0</v>
      </c>
      <c r="D26" s="5">
        <f t="shared" si="8"/>
        <v>0</v>
      </c>
      <c r="E26" s="5">
        <v>0</v>
      </c>
      <c r="F26" s="5">
        <v>0</v>
      </c>
      <c r="G26" s="5">
        <f t="shared" si="7"/>
        <v>0</v>
      </c>
    </row>
    <row r="27" spans="1:7" x14ac:dyDescent="0.2">
      <c r="A27" s="26" t="s">
        <v>21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6" t="s">
        <v>5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6" t="s">
        <v>6</v>
      </c>
      <c r="B29" s="5">
        <v>443078.59</v>
      </c>
      <c r="C29" s="5">
        <v>0</v>
      </c>
      <c r="D29" s="5">
        <f t="shared" si="8"/>
        <v>443078.59</v>
      </c>
      <c r="E29" s="5">
        <v>82285.119999999995</v>
      </c>
      <c r="F29" s="5">
        <v>82285.119999999995</v>
      </c>
      <c r="G29" s="5">
        <f t="shared" si="7"/>
        <v>360793.47000000003</v>
      </c>
    </row>
    <row r="30" spans="1:7" x14ac:dyDescent="0.2">
      <c r="A30" s="26" t="s">
        <v>48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6" t="s">
        <v>30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8" t="s">
        <v>31</v>
      </c>
      <c r="B32" s="14">
        <f t="shared" ref="B32:G32" si="9">SUM(B33:B36)</f>
        <v>0</v>
      </c>
      <c r="C32" s="14">
        <f t="shared" si="9"/>
        <v>0</v>
      </c>
      <c r="D32" s="14">
        <f t="shared" si="9"/>
        <v>0</v>
      </c>
      <c r="E32" s="14">
        <f t="shared" si="9"/>
        <v>0</v>
      </c>
      <c r="F32" s="14">
        <f t="shared" si="9"/>
        <v>0</v>
      </c>
      <c r="G32" s="14">
        <f t="shared" si="9"/>
        <v>0</v>
      </c>
    </row>
    <row r="33" spans="1:7" x14ac:dyDescent="0.2">
      <c r="A33" s="26" t="s">
        <v>49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 t="shared" ref="G33:G36" si="10">D33-E33</f>
        <v>0</v>
      </c>
    </row>
    <row r="34" spans="1:7" ht="11.25" customHeight="1" x14ac:dyDescent="0.2">
      <c r="A34" s="26" t="s">
        <v>24</v>
      </c>
      <c r="B34" s="5">
        <v>0</v>
      </c>
      <c r="C34" s="5">
        <v>0</v>
      </c>
      <c r="D34" s="5">
        <f t="shared" ref="D34:D36" si="11">B34+C34</f>
        <v>0</v>
      </c>
      <c r="E34" s="5">
        <v>0</v>
      </c>
      <c r="F34" s="5">
        <v>0</v>
      </c>
      <c r="G34" s="5">
        <f t="shared" si="10"/>
        <v>0</v>
      </c>
    </row>
    <row r="35" spans="1:7" x14ac:dyDescent="0.2">
      <c r="A35" s="26" t="s">
        <v>32</v>
      </c>
      <c r="B35" s="5">
        <v>0</v>
      </c>
      <c r="C35" s="5">
        <v>0</v>
      </c>
      <c r="D35" s="5">
        <f t="shared" si="11"/>
        <v>0</v>
      </c>
      <c r="E35" s="5">
        <v>0</v>
      </c>
      <c r="F35" s="5">
        <v>0</v>
      </c>
      <c r="G35" s="5">
        <f t="shared" si="10"/>
        <v>0</v>
      </c>
    </row>
    <row r="36" spans="1:7" x14ac:dyDescent="0.2">
      <c r="A36" s="26" t="s">
        <v>7</v>
      </c>
      <c r="B36" s="5">
        <v>0</v>
      </c>
      <c r="C36" s="5">
        <v>0</v>
      </c>
      <c r="D36" s="5">
        <f t="shared" si="11"/>
        <v>0</v>
      </c>
      <c r="E36" s="5">
        <v>0</v>
      </c>
      <c r="F36" s="5">
        <v>0</v>
      </c>
      <c r="G36" s="5">
        <f t="shared" si="10"/>
        <v>0</v>
      </c>
    </row>
    <row r="37" spans="1:7" x14ac:dyDescent="0.2">
      <c r="A37" s="11" t="s">
        <v>50</v>
      </c>
      <c r="B37" s="17">
        <f t="shared" ref="B37:G37" si="12">SUM(B32+B22+B14+B5)</f>
        <v>122210056.36</v>
      </c>
      <c r="C37" s="17">
        <f t="shared" si="12"/>
        <v>53626102.489999995</v>
      </c>
      <c r="D37" s="17">
        <f t="shared" si="12"/>
        <v>175836158.85000002</v>
      </c>
      <c r="E37" s="17">
        <f t="shared" si="12"/>
        <v>65603212.749999985</v>
      </c>
      <c r="F37" s="17">
        <f t="shared" si="12"/>
        <v>65686305.29999999</v>
      </c>
      <c r="G37" s="17">
        <f t="shared" si="12"/>
        <v>110232946.09999999</v>
      </c>
    </row>
    <row r="39" spans="1:7" x14ac:dyDescent="0.2">
      <c r="A39" s="1" t="s">
        <v>120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2018-07-14T22:21:14Z</cp:lastPrinted>
  <dcterms:created xsi:type="dcterms:W3CDTF">2014-02-10T03:37:14Z</dcterms:created>
  <dcterms:modified xsi:type="dcterms:W3CDTF">2024-05-28T23:08:32Z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