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andy\Desktop\CUENTAS PUBLICAS 2019\4TO TRIMESTRE 2019\"/>
    </mc:Choice>
  </mc:AlternateContent>
  <bookViews>
    <workbookView xWindow="0" yWindow="0" windowWidth="15360" windowHeight="834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52511"/>
</workbook>
</file>

<file path=xl/calcChain.xml><?xml version="1.0" encoding="utf-8"?>
<calcChain xmlns="http://schemas.openxmlformats.org/spreadsheetml/2006/main">
  <c r="E25" i="4" l="1"/>
  <c r="H25" i="4" s="1"/>
  <c r="E24" i="4"/>
  <c r="H24" i="4" s="1"/>
  <c r="E23" i="4"/>
  <c r="H23" i="4" s="1"/>
  <c r="E22" i="4"/>
  <c r="H22" i="4" s="1"/>
  <c r="E21" i="4"/>
  <c r="H21" i="4" s="1"/>
  <c r="E20" i="4"/>
  <c r="H20" i="4" s="1"/>
  <c r="E19" i="4"/>
  <c r="H19" i="4" s="1"/>
  <c r="E18" i="4"/>
  <c r="H18" i="4" s="1"/>
  <c r="E17" i="4"/>
  <c r="H17" i="4" s="1"/>
  <c r="E16" i="4"/>
  <c r="H16" i="4" s="1"/>
  <c r="E15" i="4"/>
  <c r="H15" i="4" s="1"/>
  <c r="E14" i="4"/>
  <c r="H14" i="4" s="1"/>
  <c r="H64" i="4" l="1"/>
  <c r="G64" i="4"/>
  <c r="F64" i="4"/>
  <c r="E64" i="4"/>
  <c r="D64" i="4"/>
  <c r="H62" i="4"/>
  <c r="H60" i="4"/>
  <c r="H58" i="4"/>
  <c r="H56" i="4"/>
  <c r="H54" i="4"/>
  <c r="H52" i="4"/>
  <c r="H50" i="4"/>
  <c r="E62" i="4"/>
  <c r="E60" i="4"/>
  <c r="E58" i="4"/>
  <c r="E56" i="4"/>
  <c r="E54" i="4"/>
  <c r="E52" i="4"/>
  <c r="E50" i="4"/>
  <c r="C64" i="4"/>
  <c r="H42" i="4"/>
  <c r="G42" i="4"/>
  <c r="F42" i="4"/>
  <c r="H40" i="4"/>
  <c r="H39" i="4"/>
  <c r="H38" i="4"/>
  <c r="H37" i="4"/>
  <c r="E42" i="4"/>
  <c r="E40" i="4"/>
  <c r="E39" i="4"/>
  <c r="E38" i="4"/>
  <c r="E37" i="4"/>
  <c r="D42" i="4"/>
  <c r="C42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28" i="4"/>
  <c r="F28" i="4"/>
  <c r="D28" i="4"/>
  <c r="C28" i="4"/>
  <c r="H28" i="4" l="1"/>
  <c r="E28" i="4"/>
  <c r="H40" i="5" l="1"/>
  <c r="H39" i="5"/>
  <c r="H38" i="5"/>
  <c r="H37" i="5"/>
  <c r="H36" i="5" s="1"/>
  <c r="H34" i="5"/>
  <c r="H33" i="5"/>
  <c r="H31" i="5"/>
  <c r="H30" i="5"/>
  <c r="H29" i="5"/>
  <c r="H28" i="5"/>
  <c r="H27" i="5"/>
  <c r="H26" i="5"/>
  <c r="H23" i="5"/>
  <c r="H19" i="5"/>
  <c r="H18" i="5"/>
  <c r="H12" i="5"/>
  <c r="H10" i="5"/>
  <c r="E40" i="5"/>
  <c r="E39" i="5"/>
  <c r="E38" i="5"/>
  <c r="E36" i="5" s="1"/>
  <c r="E37" i="5"/>
  <c r="E34" i="5"/>
  <c r="E33" i="5"/>
  <c r="E32" i="5"/>
  <c r="H32" i="5" s="1"/>
  <c r="E31" i="5"/>
  <c r="E30" i="5"/>
  <c r="E29" i="5"/>
  <c r="E28" i="5"/>
  <c r="E27" i="5"/>
  <c r="E26" i="5"/>
  <c r="E23" i="5"/>
  <c r="E22" i="5"/>
  <c r="H22" i="5" s="1"/>
  <c r="E21" i="5"/>
  <c r="H21" i="5" s="1"/>
  <c r="E20" i="5"/>
  <c r="H20" i="5" s="1"/>
  <c r="E19" i="5"/>
  <c r="E18" i="5"/>
  <c r="E17" i="5"/>
  <c r="H17" i="5" s="1"/>
  <c r="E14" i="5"/>
  <c r="H14" i="5" s="1"/>
  <c r="E13" i="5"/>
  <c r="H13" i="5" s="1"/>
  <c r="E12" i="5"/>
  <c r="E11" i="5"/>
  <c r="H11" i="5" s="1"/>
  <c r="E10" i="5"/>
  <c r="E9" i="5"/>
  <c r="H9" i="5" s="1"/>
  <c r="E8" i="5"/>
  <c r="H8" i="5" s="1"/>
  <c r="E7" i="5"/>
  <c r="H7" i="5" s="1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25" i="5"/>
  <c r="C16" i="5"/>
  <c r="C6" i="5"/>
  <c r="H10" i="8"/>
  <c r="G16" i="8"/>
  <c r="F16" i="8"/>
  <c r="E14" i="8"/>
  <c r="H14" i="8" s="1"/>
  <c r="E12" i="8"/>
  <c r="H12" i="8" s="1"/>
  <c r="E10" i="8"/>
  <c r="E8" i="8"/>
  <c r="H8" i="8" s="1"/>
  <c r="E6" i="8"/>
  <c r="D16" i="8"/>
  <c r="C16" i="8"/>
  <c r="E6" i="6"/>
  <c r="H6" i="6" s="1"/>
  <c r="E7" i="6"/>
  <c r="H7" i="6" s="1"/>
  <c r="E8" i="6"/>
  <c r="H8" i="6" s="1"/>
  <c r="E9" i="6"/>
  <c r="H9" i="6" s="1"/>
  <c r="E10" i="6"/>
  <c r="H10" i="6" s="1"/>
  <c r="E11" i="6"/>
  <c r="E12" i="6"/>
  <c r="H76" i="6"/>
  <c r="H75" i="6"/>
  <c r="H74" i="6"/>
  <c r="H73" i="6"/>
  <c r="H72" i="6"/>
  <c r="H67" i="6"/>
  <c r="H66" i="6"/>
  <c r="H63" i="6"/>
  <c r="H62" i="6"/>
  <c r="H61" i="6"/>
  <c r="H60" i="6"/>
  <c r="H59" i="6"/>
  <c r="H58" i="6"/>
  <c r="H51" i="6"/>
  <c r="H50" i="6"/>
  <c r="H48" i="6"/>
  <c r="H47" i="6"/>
  <c r="H46" i="6"/>
  <c r="H42" i="6"/>
  <c r="H41" i="6"/>
  <c r="H40" i="6"/>
  <c r="H39" i="6"/>
  <c r="H38" i="6"/>
  <c r="H34" i="6"/>
  <c r="H12" i="6"/>
  <c r="H11" i="6"/>
  <c r="E76" i="6"/>
  <c r="E75" i="6"/>
  <c r="E74" i="6"/>
  <c r="E73" i="6"/>
  <c r="E72" i="6"/>
  <c r="E71" i="6"/>
  <c r="H71" i="6" s="1"/>
  <c r="E70" i="6"/>
  <c r="H70" i="6" s="1"/>
  <c r="E68" i="6"/>
  <c r="H68" i="6" s="1"/>
  <c r="E67" i="6"/>
  <c r="E66" i="6"/>
  <c r="E64" i="6"/>
  <c r="H64" i="6" s="1"/>
  <c r="E63" i="6"/>
  <c r="E62" i="6"/>
  <c r="E61" i="6"/>
  <c r="E60" i="6"/>
  <c r="E59" i="6"/>
  <c r="E58" i="6"/>
  <c r="E56" i="6"/>
  <c r="H56" i="6" s="1"/>
  <c r="E55" i="6"/>
  <c r="H55" i="6" s="1"/>
  <c r="E54" i="6"/>
  <c r="H54" i="6" s="1"/>
  <c r="E52" i="6"/>
  <c r="H52" i="6" s="1"/>
  <c r="E51" i="6"/>
  <c r="E50" i="6"/>
  <c r="E49" i="6"/>
  <c r="H49" i="6" s="1"/>
  <c r="E48" i="6"/>
  <c r="E47" i="6"/>
  <c r="E46" i="6"/>
  <c r="E45" i="6"/>
  <c r="H45" i="6" s="1"/>
  <c r="E44" i="6"/>
  <c r="H44" i="6" s="1"/>
  <c r="E42" i="6"/>
  <c r="E41" i="6"/>
  <c r="E40" i="6"/>
  <c r="E39" i="6"/>
  <c r="E38" i="6"/>
  <c r="E37" i="6"/>
  <c r="H37" i="6" s="1"/>
  <c r="E36" i="6"/>
  <c r="H36" i="6" s="1"/>
  <c r="E35" i="6"/>
  <c r="H35" i="6" s="1"/>
  <c r="E34" i="6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C65" i="6"/>
  <c r="C57" i="6"/>
  <c r="C53" i="6"/>
  <c r="C43" i="6"/>
  <c r="C33" i="6"/>
  <c r="C23" i="6"/>
  <c r="C13" i="6"/>
  <c r="C5" i="6"/>
  <c r="H25" i="5" l="1"/>
  <c r="C42" i="5"/>
  <c r="H16" i="5"/>
  <c r="G42" i="5"/>
  <c r="F42" i="5"/>
  <c r="D42" i="5"/>
  <c r="E6" i="5"/>
  <c r="H6" i="5"/>
  <c r="E16" i="8"/>
  <c r="H6" i="8"/>
  <c r="H16" i="8" s="1"/>
  <c r="E69" i="6"/>
  <c r="H69" i="6" s="1"/>
  <c r="E65" i="6"/>
  <c r="H65" i="6" s="1"/>
  <c r="E57" i="6"/>
  <c r="H57" i="6" s="1"/>
  <c r="E53" i="6"/>
  <c r="H53" i="6" s="1"/>
  <c r="E43" i="6"/>
  <c r="H43" i="6" s="1"/>
  <c r="E33" i="6"/>
  <c r="H33" i="6" s="1"/>
  <c r="E23" i="6"/>
  <c r="H23" i="6" s="1"/>
  <c r="C77" i="6"/>
  <c r="G77" i="6"/>
  <c r="F77" i="6"/>
  <c r="E13" i="6"/>
  <c r="H13" i="6" s="1"/>
  <c r="D77" i="6"/>
  <c r="E5" i="6"/>
  <c r="E25" i="5"/>
  <c r="E16" i="5"/>
  <c r="H42" i="5" l="1"/>
  <c r="E42" i="5"/>
  <c r="E77" i="6"/>
  <c r="H5" i="6"/>
  <c r="H77" i="6" s="1"/>
</calcChain>
</file>

<file path=xl/sharedStrings.xml><?xml version="1.0" encoding="utf-8"?>
<sst xmlns="http://schemas.openxmlformats.org/spreadsheetml/2006/main" count="211" uniqueCount="153">
  <si>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</si>
  <si>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</si>
  <si>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</si>
  <si>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</si>
  <si>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</si>
  <si>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</si>
  <si>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</si>
  <si>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</si>
  <si>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</si>
  <si>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</si>
  <si>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</si>
  <si>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</si>
  <si>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</si>
  <si>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</si>
  <si>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</si>
  <si>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</si>
  <si>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</si>
  <si>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</si>
  <si>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</si>
  <si>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</si>
  <si>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</si>
  <si>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</si>
  <si>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</si>
  <si>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</si>
  <si>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</si>
  <si>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</si>
  <si>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</si>
  <si>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</si>
  <si>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</si>
  <si>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</si>
  <si>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</si>
  <si>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</si>
  <si>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</si>
  <si>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</si>
  <si>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</si>
  <si>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</si>
  <si>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</si>
  <si>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</si>
  <si>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</si>
  <si>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</si>
  <si>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</si>
  <si>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</si>
  <si>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</si>
  <si>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</si>
  <si>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</si>
  <si>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</si>
  <si>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</si>
  <si>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</si>
  <si>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</si>
  <si>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</si>
  <si>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</si>
  <si>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</si>
  <si>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</si>
  <si>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</si>
  <si>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</si>
  <si>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</si>
  <si>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</si>
  <si>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</si>
  <si>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</si>
  <si>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</si>
  <si>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</si>
  <si>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</si>
  <si>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</si>
  <si>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</si>
  <si>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</si>
  <si>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</si>
  <si>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</si>
  <si>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</si>
  <si>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</si>
  <si>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</si>
  <si>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</si>
  <si>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</si>
  <si>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</si>
  <si>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</si>
  <si>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</si>
  <si>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</si>
  <si>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</si>
  <si>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</si>
  <si>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</si>
  <si>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</si>
  <si>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</si>
  <si>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</si>
  <si>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</si>
  <si>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</si>
  <si>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</si>
  <si>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</si>
  <si>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</si>
  <si>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</si>
  <si>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</si>
  <si>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</si>
  <si>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</si>
  <si>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</si>
  <si>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</si>
  <si>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</si>
  <si>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</si>
  <si>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</si>
  <si>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</si>
  <si>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</si>
  <si>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</si>
  <si>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</si>
  <si>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</si>
  <si>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</si>
  <si>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</si>
  <si>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</si>
  <si>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</si>
  <si>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</si>
  <si>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</si>
  <si>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</si>
  <si>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</si>
  <si>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</si>
  <si>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</si>
  <si>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</si>
  <si>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</si>
  <si>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</si>
  <si>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</si>
  <si>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</si>
  <si>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</si>
  <si>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</si>
  <si>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</si>
  <si>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</si>
  <si>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</si>
  <si>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</si>
  <si>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</si>
  <si>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</si>
  <si>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</si>
  <si>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</si>
  <si>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</si>
  <si>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</si>
  <si>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MUNICIPIO DE TIERRA BLANCA, GUANAJUATO
ESTADO ANALÍTICO DEL EJERCICIO DEL PRESUPUESTO DE EGRESOS
Clasificación por Objeto del Gasto (Capítulo y Concepto)
Del 1 de Enero al AL 31 DE DICIEMBRE DEL 2019</t>
  </si>
  <si>
    <t>MUNICIPIO DE TIERRA BLANCA, GUANAJUATO
ESTADO ANALÍTICO DEL EJERCICIO DEL PRESUPUESTO DE EGRESOS
Clasificación Económica (por Tipo de Gasto)
Del 1 de Enero al AL 31 DE DICIEMBRE DEL 2019</t>
  </si>
  <si>
    <t>DEPARTAMENTO DE EDUCACION</t>
  </si>
  <si>
    <t>H. AYUNTAMIENTO</t>
  </si>
  <si>
    <t>PRESIDENCIA MUNICIPAL</t>
  </si>
  <si>
    <t>DEPORTES</t>
  </si>
  <si>
    <t>CENTUDE</t>
  </si>
  <si>
    <t>OFICIALIA MAYOR</t>
  </si>
  <si>
    <t>CONTRALORIA MUNICIPAL</t>
  </si>
  <si>
    <t>SECRETARIA DEL H. AYUNTAMIENTO</t>
  </si>
  <si>
    <t>UNIDAD DE ACCESO A LA INFORMACION</t>
  </si>
  <si>
    <t>DIR. PLANEACIÓN</t>
  </si>
  <si>
    <t>POLICIA Y TRANSITO</t>
  </si>
  <si>
    <t>PROTECCION CIVIL</t>
  </si>
  <si>
    <t>SERVICIOS MUNICIPALES</t>
  </si>
  <si>
    <t>DESARROLLO SOCIAL</t>
  </si>
  <si>
    <t>OBRAS PUBLICAS</t>
  </si>
  <si>
    <t>TESORERIA MUNICIPAL</t>
  </si>
  <si>
    <t>CASA DE LA CULTURA</t>
  </si>
  <si>
    <t>ECOLOGIA Y MEDIO ANBIENTE</t>
  </si>
  <si>
    <t>INSTANCIA MUNICIPAL DE LA MUJER</t>
  </si>
  <si>
    <t>MUNICIPIO DE TIERRA BLANCA, GUANAJUATO
ESTADO ANALÍTICO DEL EJERCICIO DEL PRESUPUESTO DE EGRESOS
Clasificación Administrativa
Del 1 de Enero al AL 31 DE DICIEMBRE DEL 2019</t>
  </si>
  <si>
    <t>Gobierno (Federal/Estatal/Municipal) de MUNICIPIO DE TIERRA BLANCA, GUANAJUATO
Estado Analítico del Ejercicio del Presupuesto de Egresos
Clasificación Administrativa
Del 1 de Enero al AL 31 DE DICIEMBRE DEL 2019</t>
  </si>
  <si>
    <t>Sector Paraestatal del Gobierno (Federal/Estatal/Municipal) de MUNICIPIO DE TIERRA BLANCA, GUANAJUATO
Estado Analítico del Ejercicio del Presupuesto de Egresos
Clasificación Administrativa
Del 1 de Enero al AL 31 DE DICIEMBRE DEL 2019</t>
  </si>
  <si>
    <t>MUNICIPIO DE TIERRA BLANCA, GUANAJUATO
ESTADO ANALÍTICO DEL EJERCICIO DEL PRESUPUESTO DE EGRESOS
Clasificación Funcional (Finalidad y Función)
Del 1 de Enero al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</si>
</sst>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3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7" fillId="0" borderId="1" xfId="0" applyFont="1" applyBorder="1" applyAlignment="1">
      <alignment horizontal="center" vertical="center" wrapText="1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showGridLines="0" workbookViewId="0">
      <selection activeCell="C13" sqref="C13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2" t="s">
        <v>128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8" t="s">
        <v>61</v>
      </c>
      <c r="B5" s="7"/>
      <c r="C5" s="14">
        <f>SUM(C6:C12)</f>
        <v>33197413.300000001</v>
      </c>
      <c r="D5" s="14">
        <f>SUM(D6:D12)</f>
        <v>-1148508.49</v>
      </c>
      <c r="E5" s="14">
        <f>C5+D5</f>
        <v>32048904.810000002</v>
      </c>
      <c r="F5" s="14">
        <f>SUM(F6:F12)</f>
        <v>31643005.409999996</v>
      </c>
      <c r="G5" s="14">
        <f>SUM(G6:G12)</f>
        <v>29259496.27</v>
      </c>
      <c r="H5" s="14">
        <f>E5-F5</f>
        <v>405899.40000000596</v>
      </c>
    </row>
    <row r="6" spans="1:8" x14ac:dyDescent="0.2">
      <c r="A6" s="49">
        <v>1100</v>
      </c>
      <c r="B6" s="11" t="s">
        <v>70</v>
      </c>
      <c r="C6" s="15">
        <v>23618837.370000001</v>
      </c>
      <c r="D6" s="15">
        <v>-1465488.74</v>
      </c>
      <c r="E6" s="15">
        <f t="shared" ref="E6:E69" si="0">C6+D6</f>
        <v>22153348.630000003</v>
      </c>
      <c r="F6" s="15">
        <v>22105171.52</v>
      </c>
      <c r="G6" s="15">
        <v>22105171.52</v>
      </c>
      <c r="H6" s="15">
        <f t="shared" ref="H6:H69" si="1">E6-F6</f>
        <v>48177.110000003129</v>
      </c>
    </row>
    <row r="7" spans="1:8" x14ac:dyDescent="0.2">
      <c r="A7" s="49">
        <v>1200</v>
      </c>
      <c r="B7" s="11" t="s">
        <v>71</v>
      </c>
      <c r="C7" s="15">
        <v>2457300</v>
      </c>
      <c r="D7" s="15">
        <v>371470.1</v>
      </c>
      <c r="E7" s="15">
        <f t="shared" si="0"/>
        <v>2828770.1</v>
      </c>
      <c r="F7" s="15">
        <v>2690038.49</v>
      </c>
      <c r="G7" s="15">
        <v>2690038.49</v>
      </c>
      <c r="H7" s="15">
        <f t="shared" si="1"/>
        <v>138731.60999999987</v>
      </c>
    </row>
    <row r="8" spans="1:8" x14ac:dyDescent="0.2">
      <c r="A8" s="49">
        <v>1300</v>
      </c>
      <c r="B8" s="11" t="s">
        <v>72</v>
      </c>
      <c r="C8" s="15">
        <v>3292920.61</v>
      </c>
      <c r="D8" s="15">
        <v>-43451.53</v>
      </c>
      <c r="E8" s="15">
        <f t="shared" si="0"/>
        <v>3249469.08</v>
      </c>
      <c r="F8" s="15">
        <v>3249469.08</v>
      </c>
      <c r="G8" s="15">
        <v>3249469.08</v>
      </c>
      <c r="H8" s="15">
        <f t="shared" si="1"/>
        <v>0</v>
      </c>
    </row>
    <row r="9" spans="1:8" x14ac:dyDescent="0.2">
      <c r="A9" s="49">
        <v>1400</v>
      </c>
      <c r="B9" s="11" t="s">
        <v>35</v>
      </c>
      <c r="C9" s="15">
        <v>1215241</v>
      </c>
      <c r="D9" s="15">
        <v>-174057.56</v>
      </c>
      <c r="E9" s="15">
        <f t="shared" si="0"/>
        <v>1041183.44</v>
      </c>
      <c r="F9" s="15">
        <v>822192.76</v>
      </c>
      <c r="G9" s="15">
        <v>822192.76</v>
      </c>
      <c r="H9" s="15">
        <f t="shared" si="1"/>
        <v>218990.67999999993</v>
      </c>
    </row>
    <row r="10" spans="1:8" x14ac:dyDescent="0.2">
      <c r="A10" s="49">
        <v>1500</v>
      </c>
      <c r="B10" s="11" t="s">
        <v>73</v>
      </c>
      <c r="C10" s="15">
        <v>434188.21</v>
      </c>
      <c r="D10" s="15">
        <v>2341945.35</v>
      </c>
      <c r="E10" s="15">
        <f t="shared" si="0"/>
        <v>2776133.56</v>
      </c>
      <c r="F10" s="15">
        <v>2776133.56</v>
      </c>
      <c r="G10" s="15">
        <v>392624.42</v>
      </c>
      <c r="H10" s="15">
        <f t="shared" si="1"/>
        <v>0</v>
      </c>
    </row>
    <row r="11" spans="1:8" x14ac:dyDescent="0.2">
      <c r="A11" s="49">
        <v>1600</v>
      </c>
      <c r="B11" s="11" t="s">
        <v>36</v>
      </c>
      <c r="C11" s="15">
        <v>2178926.11</v>
      </c>
      <c r="D11" s="15">
        <v>-2178926.11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9">
        <v>1700</v>
      </c>
      <c r="B12" s="11" t="s">
        <v>74</v>
      </c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8" t="s">
        <v>62</v>
      </c>
      <c r="B13" s="7"/>
      <c r="C13" s="15">
        <f>SUM(C14:C22)</f>
        <v>6471513.4500000002</v>
      </c>
      <c r="D13" s="15">
        <f>SUM(D14:D22)</f>
        <v>1236072.3900000001</v>
      </c>
      <c r="E13" s="15">
        <f t="shared" si="0"/>
        <v>7707585.8399999999</v>
      </c>
      <c r="F13" s="15">
        <f>SUM(F14:F22)</f>
        <v>7438138.7999999998</v>
      </c>
      <c r="G13" s="15">
        <f>SUM(G14:G22)</f>
        <v>7101650.0199999996</v>
      </c>
      <c r="H13" s="15">
        <f t="shared" si="1"/>
        <v>269447.04000000004</v>
      </c>
    </row>
    <row r="14" spans="1:8" x14ac:dyDescent="0.2">
      <c r="A14" s="49">
        <v>2100</v>
      </c>
      <c r="B14" s="11" t="s">
        <v>75</v>
      </c>
      <c r="C14" s="15">
        <v>840700</v>
      </c>
      <c r="D14" s="15">
        <v>-154490.07</v>
      </c>
      <c r="E14" s="15">
        <f t="shared" si="0"/>
        <v>686209.92999999993</v>
      </c>
      <c r="F14" s="15">
        <v>605748.93000000005</v>
      </c>
      <c r="G14" s="15">
        <v>598568.75</v>
      </c>
      <c r="H14" s="15">
        <f t="shared" si="1"/>
        <v>80460.999999999884</v>
      </c>
    </row>
    <row r="15" spans="1:8" x14ac:dyDescent="0.2">
      <c r="A15" s="49">
        <v>2200</v>
      </c>
      <c r="B15" s="11" t="s">
        <v>76</v>
      </c>
      <c r="C15" s="15">
        <v>355000</v>
      </c>
      <c r="D15" s="15">
        <v>240505.64</v>
      </c>
      <c r="E15" s="15">
        <f t="shared" si="0"/>
        <v>595505.64</v>
      </c>
      <c r="F15" s="15">
        <v>555777.46</v>
      </c>
      <c r="G15" s="15">
        <v>555777.46</v>
      </c>
      <c r="H15" s="15">
        <f t="shared" si="1"/>
        <v>39728.180000000051</v>
      </c>
    </row>
    <row r="16" spans="1:8" x14ac:dyDescent="0.2">
      <c r="A16" s="49">
        <v>2300</v>
      </c>
      <c r="B16" s="11" t="s">
        <v>77</v>
      </c>
      <c r="C16" s="15">
        <v>0</v>
      </c>
      <c r="D16" s="15">
        <v>5129.5</v>
      </c>
      <c r="E16" s="15">
        <f t="shared" si="0"/>
        <v>5129.5</v>
      </c>
      <c r="F16" s="15">
        <v>5129.5</v>
      </c>
      <c r="G16" s="15">
        <v>5129.5</v>
      </c>
      <c r="H16" s="15">
        <f t="shared" si="1"/>
        <v>0</v>
      </c>
    </row>
    <row r="17" spans="1:8" x14ac:dyDescent="0.2">
      <c r="A17" s="49">
        <v>2400</v>
      </c>
      <c r="B17" s="11" t="s">
        <v>78</v>
      </c>
      <c r="C17" s="15">
        <v>1997245.32</v>
      </c>
      <c r="D17" s="15">
        <v>-750484.47</v>
      </c>
      <c r="E17" s="15">
        <f t="shared" si="0"/>
        <v>1246760.8500000001</v>
      </c>
      <c r="F17" s="15">
        <v>1158393.2</v>
      </c>
      <c r="G17" s="15">
        <v>1041153.7</v>
      </c>
      <c r="H17" s="15">
        <f t="shared" si="1"/>
        <v>88367.65000000014</v>
      </c>
    </row>
    <row r="18" spans="1:8" x14ac:dyDescent="0.2">
      <c r="A18" s="49">
        <v>2500</v>
      </c>
      <c r="B18" s="11" t="s">
        <v>79</v>
      </c>
      <c r="C18" s="15">
        <v>3000</v>
      </c>
      <c r="D18" s="15">
        <v>129914.81</v>
      </c>
      <c r="E18" s="15">
        <f t="shared" si="0"/>
        <v>132914.81</v>
      </c>
      <c r="F18" s="15">
        <v>119157</v>
      </c>
      <c r="G18" s="15">
        <v>112822</v>
      </c>
      <c r="H18" s="15">
        <f t="shared" si="1"/>
        <v>13757.809999999998</v>
      </c>
    </row>
    <row r="19" spans="1:8" x14ac:dyDescent="0.2">
      <c r="A19" s="49">
        <v>2600</v>
      </c>
      <c r="B19" s="11" t="s">
        <v>80</v>
      </c>
      <c r="C19" s="15">
        <v>3184268.13</v>
      </c>
      <c r="D19" s="15">
        <v>1672094.99</v>
      </c>
      <c r="E19" s="15">
        <f t="shared" si="0"/>
        <v>4856363.12</v>
      </c>
      <c r="F19" s="15">
        <v>4816015.5599999996</v>
      </c>
      <c r="G19" s="15">
        <v>4649858.3099999996</v>
      </c>
      <c r="H19" s="15">
        <f t="shared" si="1"/>
        <v>40347.560000000522</v>
      </c>
    </row>
    <row r="20" spans="1:8" x14ac:dyDescent="0.2">
      <c r="A20" s="49">
        <v>2700</v>
      </c>
      <c r="B20" s="11" t="s">
        <v>81</v>
      </c>
      <c r="C20" s="15">
        <v>62600</v>
      </c>
      <c r="D20" s="15">
        <v>504.9</v>
      </c>
      <c r="E20" s="15">
        <f t="shared" si="0"/>
        <v>63104.9</v>
      </c>
      <c r="F20" s="15">
        <v>63104.9</v>
      </c>
      <c r="G20" s="15">
        <v>63104.9</v>
      </c>
      <c r="H20" s="15">
        <f t="shared" si="1"/>
        <v>0</v>
      </c>
    </row>
    <row r="21" spans="1:8" x14ac:dyDescent="0.2">
      <c r="A21" s="49">
        <v>2800</v>
      </c>
      <c r="B21" s="11" t="s">
        <v>82</v>
      </c>
      <c r="C21" s="15">
        <v>0</v>
      </c>
      <c r="D21" s="15">
        <v>23350.799999999999</v>
      </c>
      <c r="E21" s="15">
        <f t="shared" si="0"/>
        <v>23350.799999999999</v>
      </c>
      <c r="F21" s="15">
        <v>23350.799999999999</v>
      </c>
      <c r="G21" s="15">
        <v>23350.799999999999</v>
      </c>
      <c r="H21" s="15">
        <f t="shared" si="1"/>
        <v>0</v>
      </c>
    </row>
    <row r="22" spans="1:8" x14ac:dyDescent="0.2">
      <c r="A22" s="49">
        <v>2900</v>
      </c>
      <c r="B22" s="11" t="s">
        <v>83</v>
      </c>
      <c r="C22" s="15">
        <v>28700</v>
      </c>
      <c r="D22" s="15">
        <v>69546.289999999994</v>
      </c>
      <c r="E22" s="15">
        <f t="shared" si="0"/>
        <v>98246.29</v>
      </c>
      <c r="F22" s="15">
        <v>91461.45</v>
      </c>
      <c r="G22" s="15">
        <v>51884.6</v>
      </c>
      <c r="H22" s="15">
        <f t="shared" si="1"/>
        <v>6784.8399999999965</v>
      </c>
    </row>
    <row r="23" spans="1:8" x14ac:dyDescent="0.2">
      <c r="A23" s="48" t="s">
        <v>63</v>
      </c>
      <c r="B23" s="7"/>
      <c r="C23" s="15">
        <f>SUM(C24:C32)</f>
        <v>10380588.529999999</v>
      </c>
      <c r="D23" s="15">
        <f>SUM(D24:D32)</f>
        <v>4690674.580000001</v>
      </c>
      <c r="E23" s="15">
        <f t="shared" si="0"/>
        <v>15071263.109999999</v>
      </c>
      <c r="F23" s="15">
        <f>SUM(F24:F32)</f>
        <v>14167498.82</v>
      </c>
      <c r="G23" s="15">
        <f>SUM(G24:G32)</f>
        <v>13592034.280000001</v>
      </c>
      <c r="H23" s="15">
        <f t="shared" si="1"/>
        <v>903764.28999999911</v>
      </c>
    </row>
    <row r="24" spans="1:8" x14ac:dyDescent="0.2">
      <c r="A24" s="49">
        <v>3100</v>
      </c>
      <c r="B24" s="11" t="s">
        <v>84</v>
      </c>
      <c r="C24" s="15">
        <v>1642300</v>
      </c>
      <c r="D24" s="15">
        <v>340153.71</v>
      </c>
      <c r="E24" s="15">
        <f t="shared" si="0"/>
        <v>1982453.71</v>
      </c>
      <c r="F24" s="15">
        <v>1903937.36</v>
      </c>
      <c r="G24" s="15">
        <v>1903937.36</v>
      </c>
      <c r="H24" s="15">
        <f t="shared" si="1"/>
        <v>78516.34999999986</v>
      </c>
    </row>
    <row r="25" spans="1:8" x14ac:dyDescent="0.2">
      <c r="A25" s="49">
        <v>3200</v>
      </c>
      <c r="B25" s="11" t="s">
        <v>85</v>
      </c>
      <c r="C25" s="15">
        <v>39500</v>
      </c>
      <c r="D25" s="15">
        <v>-84.8</v>
      </c>
      <c r="E25" s="15">
        <f t="shared" si="0"/>
        <v>39415.199999999997</v>
      </c>
      <c r="F25" s="15">
        <v>16415.2</v>
      </c>
      <c r="G25" s="15">
        <v>16415.2</v>
      </c>
      <c r="H25" s="15">
        <f t="shared" si="1"/>
        <v>22999.999999999996</v>
      </c>
    </row>
    <row r="26" spans="1:8" x14ac:dyDescent="0.2">
      <c r="A26" s="49">
        <v>3300</v>
      </c>
      <c r="B26" s="11" t="s">
        <v>86</v>
      </c>
      <c r="C26" s="15">
        <v>395500</v>
      </c>
      <c r="D26" s="15">
        <v>-50043.8</v>
      </c>
      <c r="E26" s="15">
        <f t="shared" si="0"/>
        <v>345456.2</v>
      </c>
      <c r="F26" s="15">
        <v>340856.2</v>
      </c>
      <c r="G26" s="15">
        <v>340856.2</v>
      </c>
      <c r="H26" s="15">
        <f t="shared" si="1"/>
        <v>4600</v>
      </c>
    </row>
    <row r="27" spans="1:8" x14ac:dyDescent="0.2">
      <c r="A27" s="49">
        <v>3400</v>
      </c>
      <c r="B27" s="11" t="s">
        <v>87</v>
      </c>
      <c r="C27" s="15">
        <v>111700</v>
      </c>
      <c r="D27" s="15">
        <v>70256.7</v>
      </c>
      <c r="E27" s="15">
        <f t="shared" si="0"/>
        <v>181956.7</v>
      </c>
      <c r="F27" s="15">
        <v>133228.63</v>
      </c>
      <c r="G27" s="15">
        <v>133228.63</v>
      </c>
      <c r="H27" s="15">
        <f t="shared" si="1"/>
        <v>48728.070000000007</v>
      </c>
    </row>
    <row r="28" spans="1:8" x14ac:dyDescent="0.2">
      <c r="A28" s="49">
        <v>3500</v>
      </c>
      <c r="B28" s="11" t="s">
        <v>88</v>
      </c>
      <c r="C28" s="15">
        <v>1627743.72</v>
      </c>
      <c r="D28" s="15">
        <v>2180204.66</v>
      </c>
      <c r="E28" s="15">
        <f t="shared" si="0"/>
        <v>3807948.38</v>
      </c>
      <c r="F28" s="15">
        <v>3402726.23</v>
      </c>
      <c r="G28" s="15">
        <v>2928886.69</v>
      </c>
      <c r="H28" s="15">
        <f t="shared" si="1"/>
        <v>405222.14999999991</v>
      </c>
    </row>
    <row r="29" spans="1:8" x14ac:dyDescent="0.2">
      <c r="A29" s="49">
        <v>3600</v>
      </c>
      <c r="B29" s="11" t="s">
        <v>89</v>
      </c>
      <c r="C29" s="15">
        <v>216000</v>
      </c>
      <c r="D29" s="15">
        <v>298129.42</v>
      </c>
      <c r="E29" s="15">
        <f t="shared" si="0"/>
        <v>514129.42</v>
      </c>
      <c r="F29" s="15">
        <v>514129.42</v>
      </c>
      <c r="G29" s="15">
        <v>514129.42</v>
      </c>
      <c r="H29" s="15">
        <f t="shared" si="1"/>
        <v>0</v>
      </c>
    </row>
    <row r="30" spans="1:8" x14ac:dyDescent="0.2">
      <c r="A30" s="49">
        <v>3700</v>
      </c>
      <c r="B30" s="11" t="s">
        <v>90</v>
      </c>
      <c r="C30" s="15">
        <v>372700</v>
      </c>
      <c r="D30" s="15">
        <v>174243.51</v>
      </c>
      <c r="E30" s="15">
        <f t="shared" si="0"/>
        <v>546943.51</v>
      </c>
      <c r="F30" s="15">
        <v>512227.11</v>
      </c>
      <c r="G30" s="15">
        <v>512227.11</v>
      </c>
      <c r="H30" s="15">
        <f t="shared" si="1"/>
        <v>34716.400000000023</v>
      </c>
    </row>
    <row r="31" spans="1:8" x14ac:dyDescent="0.2">
      <c r="A31" s="49">
        <v>3800</v>
      </c>
      <c r="B31" s="11" t="s">
        <v>91</v>
      </c>
      <c r="C31" s="15">
        <v>5196400</v>
      </c>
      <c r="D31" s="15">
        <v>1657650.7</v>
      </c>
      <c r="E31" s="15">
        <f t="shared" si="0"/>
        <v>6854050.7000000002</v>
      </c>
      <c r="F31" s="15">
        <v>6566504.6200000001</v>
      </c>
      <c r="G31" s="15">
        <v>6557082.6200000001</v>
      </c>
      <c r="H31" s="15">
        <f t="shared" si="1"/>
        <v>287546.08000000007</v>
      </c>
    </row>
    <row r="32" spans="1:8" x14ac:dyDescent="0.2">
      <c r="A32" s="49">
        <v>3900</v>
      </c>
      <c r="B32" s="11" t="s">
        <v>19</v>
      </c>
      <c r="C32" s="15">
        <v>778744.81</v>
      </c>
      <c r="D32" s="15">
        <v>20164.48</v>
      </c>
      <c r="E32" s="15">
        <f t="shared" si="0"/>
        <v>798909.29</v>
      </c>
      <c r="F32" s="15">
        <v>777474.05</v>
      </c>
      <c r="G32" s="15">
        <v>685271.05</v>
      </c>
      <c r="H32" s="15">
        <f t="shared" si="1"/>
        <v>21435.239999999991</v>
      </c>
    </row>
    <row r="33" spans="1:8" x14ac:dyDescent="0.2">
      <c r="A33" s="48" t="s">
        <v>64</v>
      </c>
      <c r="B33" s="7"/>
      <c r="C33" s="15">
        <f>SUM(C34:C42)</f>
        <v>9379474.7200000007</v>
      </c>
      <c r="D33" s="15">
        <f>SUM(D34:D42)</f>
        <v>20853092.690000001</v>
      </c>
      <c r="E33" s="15">
        <f t="shared" si="0"/>
        <v>30232567.410000004</v>
      </c>
      <c r="F33" s="15">
        <f>SUM(F34:F42)</f>
        <v>20644680.460000001</v>
      </c>
      <c r="G33" s="15">
        <f>SUM(G34:G42)</f>
        <v>19749361.109999999</v>
      </c>
      <c r="H33" s="15">
        <f t="shared" si="1"/>
        <v>9587886.950000003</v>
      </c>
    </row>
    <row r="34" spans="1:8" x14ac:dyDescent="0.2">
      <c r="A34" s="49">
        <v>4100</v>
      </c>
      <c r="B34" s="11" t="s">
        <v>92</v>
      </c>
      <c r="C34" s="15">
        <v>0</v>
      </c>
      <c r="D34" s="15">
        <v>0</v>
      </c>
      <c r="E34" s="15">
        <f t="shared" si="0"/>
        <v>0</v>
      </c>
      <c r="F34" s="15">
        <v>0</v>
      </c>
      <c r="G34" s="15">
        <v>0</v>
      </c>
      <c r="H34" s="15">
        <f t="shared" si="1"/>
        <v>0</v>
      </c>
    </row>
    <row r="35" spans="1:8" x14ac:dyDescent="0.2">
      <c r="A35" s="49">
        <v>4200</v>
      </c>
      <c r="B35" s="11" t="s">
        <v>93</v>
      </c>
      <c r="C35" s="15">
        <v>4180000</v>
      </c>
      <c r="D35" s="15">
        <v>978721.52</v>
      </c>
      <c r="E35" s="15">
        <f t="shared" si="0"/>
        <v>5158721.5199999996</v>
      </c>
      <c r="F35" s="15">
        <v>5085860.5199999996</v>
      </c>
      <c r="G35" s="15">
        <v>5085860.5199999996</v>
      </c>
      <c r="H35" s="15">
        <f t="shared" si="1"/>
        <v>72861</v>
      </c>
    </row>
    <row r="36" spans="1:8" x14ac:dyDescent="0.2">
      <c r="A36" s="49">
        <v>4300</v>
      </c>
      <c r="B36" s="11" t="s">
        <v>94</v>
      </c>
      <c r="C36" s="15">
        <v>3148474.72</v>
      </c>
      <c r="D36" s="15">
        <v>1805433.66</v>
      </c>
      <c r="E36" s="15">
        <f t="shared" si="0"/>
        <v>4953908.38</v>
      </c>
      <c r="F36" s="15">
        <v>4944338.38</v>
      </c>
      <c r="G36" s="15">
        <v>4660201.24</v>
      </c>
      <c r="H36" s="15">
        <f t="shared" si="1"/>
        <v>9570</v>
      </c>
    </row>
    <row r="37" spans="1:8" x14ac:dyDescent="0.2">
      <c r="A37" s="49">
        <v>4400</v>
      </c>
      <c r="B37" s="11" t="s">
        <v>95</v>
      </c>
      <c r="C37" s="15">
        <v>2051000</v>
      </c>
      <c r="D37" s="15">
        <v>18068937.510000002</v>
      </c>
      <c r="E37" s="15">
        <f t="shared" si="0"/>
        <v>20119937.510000002</v>
      </c>
      <c r="F37" s="15">
        <v>10614481.560000001</v>
      </c>
      <c r="G37" s="15">
        <v>10003299.35</v>
      </c>
      <c r="H37" s="15">
        <f t="shared" si="1"/>
        <v>9505455.9500000011</v>
      </c>
    </row>
    <row r="38" spans="1:8" x14ac:dyDescent="0.2">
      <c r="A38" s="49">
        <v>4500</v>
      </c>
      <c r="B38" s="11" t="s">
        <v>41</v>
      </c>
      <c r="C38" s="15">
        <v>0</v>
      </c>
      <c r="D38" s="15">
        <v>0</v>
      </c>
      <c r="E38" s="15">
        <f t="shared" si="0"/>
        <v>0</v>
      </c>
      <c r="F38" s="15">
        <v>0</v>
      </c>
      <c r="G38" s="15">
        <v>0</v>
      </c>
      <c r="H38" s="15">
        <f t="shared" si="1"/>
        <v>0</v>
      </c>
    </row>
    <row r="39" spans="1:8" x14ac:dyDescent="0.2">
      <c r="A39" s="49">
        <v>4600</v>
      </c>
      <c r="B39" s="11" t="s">
        <v>96</v>
      </c>
      <c r="C39" s="15">
        <v>0</v>
      </c>
      <c r="D39" s="15">
        <v>0</v>
      </c>
      <c r="E39" s="15">
        <f t="shared" si="0"/>
        <v>0</v>
      </c>
      <c r="F39" s="15">
        <v>0</v>
      </c>
      <c r="G39" s="15">
        <v>0</v>
      </c>
      <c r="H39" s="15">
        <f t="shared" si="1"/>
        <v>0</v>
      </c>
    </row>
    <row r="40" spans="1:8" x14ac:dyDescent="0.2">
      <c r="A40" s="49">
        <v>4700</v>
      </c>
      <c r="B40" s="11" t="s">
        <v>97</v>
      </c>
      <c r="C40" s="15">
        <v>0</v>
      </c>
      <c r="D40" s="15">
        <v>0</v>
      </c>
      <c r="E40" s="15">
        <f t="shared" si="0"/>
        <v>0</v>
      </c>
      <c r="F40" s="15">
        <v>0</v>
      </c>
      <c r="G40" s="15">
        <v>0</v>
      </c>
      <c r="H40" s="15">
        <f t="shared" si="1"/>
        <v>0</v>
      </c>
    </row>
    <row r="41" spans="1:8" x14ac:dyDescent="0.2">
      <c r="A41" s="49">
        <v>4800</v>
      </c>
      <c r="B41" s="11" t="s">
        <v>37</v>
      </c>
      <c r="C41" s="15">
        <v>0</v>
      </c>
      <c r="D41" s="15">
        <v>0</v>
      </c>
      <c r="E41" s="15">
        <f t="shared" si="0"/>
        <v>0</v>
      </c>
      <c r="F41" s="15">
        <v>0</v>
      </c>
      <c r="G41" s="15">
        <v>0</v>
      </c>
      <c r="H41" s="15">
        <f t="shared" si="1"/>
        <v>0</v>
      </c>
    </row>
    <row r="42" spans="1:8" x14ac:dyDescent="0.2">
      <c r="A42" s="49">
        <v>4900</v>
      </c>
      <c r="B42" s="11" t="s">
        <v>98</v>
      </c>
      <c r="C42" s="15">
        <v>0</v>
      </c>
      <c r="D42" s="15">
        <v>0</v>
      </c>
      <c r="E42" s="15">
        <f t="shared" si="0"/>
        <v>0</v>
      </c>
      <c r="F42" s="15">
        <v>0</v>
      </c>
      <c r="G42" s="15">
        <v>0</v>
      </c>
      <c r="H42" s="15">
        <f t="shared" si="1"/>
        <v>0</v>
      </c>
    </row>
    <row r="43" spans="1:8" x14ac:dyDescent="0.2">
      <c r="A43" s="48" t="s">
        <v>65</v>
      </c>
      <c r="B43" s="7"/>
      <c r="C43" s="15">
        <f>SUM(C44:C52)</f>
        <v>202450</v>
      </c>
      <c r="D43" s="15">
        <f>SUM(D44:D52)</f>
        <v>226554.02</v>
      </c>
      <c r="E43" s="15">
        <f t="shared" si="0"/>
        <v>429004.02</v>
      </c>
      <c r="F43" s="15">
        <f>SUM(F44:F52)</f>
        <v>392049.87</v>
      </c>
      <c r="G43" s="15">
        <f>SUM(G44:G52)</f>
        <v>385049.87</v>
      </c>
      <c r="H43" s="15">
        <f t="shared" si="1"/>
        <v>36954.150000000023</v>
      </c>
    </row>
    <row r="44" spans="1:8" x14ac:dyDescent="0.2">
      <c r="A44" s="49">
        <v>5100</v>
      </c>
      <c r="B44" s="11" t="s">
        <v>99</v>
      </c>
      <c r="C44" s="15">
        <v>113850</v>
      </c>
      <c r="D44" s="15">
        <v>217107.29</v>
      </c>
      <c r="E44" s="15">
        <f t="shared" si="0"/>
        <v>330957.29000000004</v>
      </c>
      <c r="F44" s="15">
        <v>301088.14</v>
      </c>
      <c r="G44" s="15">
        <v>301088.14</v>
      </c>
      <c r="H44" s="15">
        <f t="shared" si="1"/>
        <v>29869.150000000023</v>
      </c>
    </row>
    <row r="45" spans="1:8" x14ac:dyDescent="0.2">
      <c r="A45" s="49">
        <v>5200</v>
      </c>
      <c r="B45" s="11" t="s">
        <v>100</v>
      </c>
      <c r="C45" s="15">
        <v>0</v>
      </c>
      <c r="D45" s="15">
        <v>47450.01</v>
      </c>
      <c r="E45" s="15">
        <f t="shared" si="0"/>
        <v>47450.01</v>
      </c>
      <c r="F45" s="15">
        <v>47450.01</v>
      </c>
      <c r="G45" s="15">
        <v>47450.01</v>
      </c>
      <c r="H45" s="15">
        <f t="shared" si="1"/>
        <v>0</v>
      </c>
    </row>
    <row r="46" spans="1:8" x14ac:dyDescent="0.2">
      <c r="A46" s="49">
        <v>5300</v>
      </c>
      <c r="B46" s="11" t="s">
        <v>101</v>
      </c>
      <c r="C46" s="15">
        <v>0</v>
      </c>
      <c r="D46" s="15">
        <v>0</v>
      </c>
      <c r="E46" s="15">
        <f t="shared" si="0"/>
        <v>0</v>
      </c>
      <c r="F46" s="15">
        <v>0</v>
      </c>
      <c r="G46" s="15">
        <v>0</v>
      </c>
      <c r="H46" s="15">
        <f t="shared" si="1"/>
        <v>0</v>
      </c>
    </row>
    <row r="47" spans="1:8" x14ac:dyDescent="0.2">
      <c r="A47" s="49">
        <v>5400</v>
      </c>
      <c r="B47" s="11" t="s">
        <v>102</v>
      </c>
      <c r="C47" s="15">
        <v>0</v>
      </c>
      <c r="D47" s="15">
        <v>0</v>
      </c>
      <c r="E47" s="15">
        <f t="shared" si="0"/>
        <v>0</v>
      </c>
      <c r="F47" s="15">
        <v>0</v>
      </c>
      <c r="G47" s="15">
        <v>0</v>
      </c>
      <c r="H47" s="15">
        <f t="shared" si="1"/>
        <v>0</v>
      </c>
    </row>
    <row r="48" spans="1:8" x14ac:dyDescent="0.2">
      <c r="A48" s="49">
        <v>5500</v>
      </c>
      <c r="B48" s="11" t="s">
        <v>103</v>
      </c>
      <c r="C48" s="15">
        <v>0</v>
      </c>
      <c r="D48" s="15">
        <v>0</v>
      </c>
      <c r="E48" s="15">
        <f t="shared" si="0"/>
        <v>0</v>
      </c>
      <c r="F48" s="15">
        <v>0</v>
      </c>
      <c r="G48" s="15">
        <v>0</v>
      </c>
      <c r="H48" s="15">
        <f t="shared" si="1"/>
        <v>0</v>
      </c>
    </row>
    <row r="49" spans="1:8" x14ac:dyDescent="0.2">
      <c r="A49" s="49">
        <v>5600</v>
      </c>
      <c r="B49" s="11" t="s">
        <v>104</v>
      </c>
      <c r="C49" s="15">
        <v>83600</v>
      </c>
      <c r="D49" s="15">
        <v>-38003.279999999999</v>
      </c>
      <c r="E49" s="15">
        <f t="shared" si="0"/>
        <v>45596.72</v>
      </c>
      <c r="F49" s="15">
        <v>43511.72</v>
      </c>
      <c r="G49" s="15">
        <v>36511.72</v>
      </c>
      <c r="H49" s="15">
        <f t="shared" si="1"/>
        <v>2085</v>
      </c>
    </row>
    <row r="50" spans="1:8" x14ac:dyDescent="0.2">
      <c r="A50" s="49">
        <v>5700</v>
      </c>
      <c r="B50" s="11" t="s">
        <v>105</v>
      </c>
      <c r="C50" s="15">
        <v>0</v>
      </c>
      <c r="D50" s="15">
        <v>0</v>
      </c>
      <c r="E50" s="15">
        <f t="shared" si="0"/>
        <v>0</v>
      </c>
      <c r="F50" s="15">
        <v>0</v>
      </c>
      <c r="G50" s="15">
        <v>0</v>
      </c>
      <c r="H50" s="15">
        <f t="shared" si="1"/>
        <v>0</v>
      </c>
    </row>
    <row r="51" spans="1:8" x14ac:dyDescent="0.2">
      <c r="A51" s="49">
        <v>5800</v>
      </c>
      <c r="B51" s="11" t="s">
        <v>106</v>
      </c>
      <c r="C51" s="15">
        <v>0</v>
      </c>
      <c r="D51" s="15">
        <v>0</v>
      </c>
      <c r="E51" s="15">
        <f t="shared" si="0"/>
        <v>0</v>
      </c>
      <c r="F51" s="15">
        <v>0</v>
      </c>
      <c r="G51" s="15">
        <v>0</v>
      </c>
      <c r="H51" s="15">
        <f t="shared" si="1"/>
        <v>0</v>
      </c>
    </row>
    <row r="52" spans="1:8" x14ac:dyDescent="0.2">
      <c r="A52" s="49">
        <v>5900</v>
      </c>
      <c r="B52" s="11" t="s">
        <v>107</v>
      </c>
      <c r="C52" s="15">
        <v>5000</v>
      </c>
      <c r="D52" s="15">
        <v>0</v>
      </c>
      <c r="E52" s="15">
        <f t="shared" si="0"/>
        <v>5000</v>
      </c>
      <c r="F52" s="15">
        <v>0</v>
      </c>
      <c r="G52" s="15">
        <v>0</v>
      </c>
      <c r="H52" s="15">
        <f t="shared" si="1"/>
        <v>5000</v>
      </c>
    </row>
    <row r="53" spans="1:8" x14ac:dyDescent="0.2">
      <c r="A53" s="48" t="s">
        <v>66</v>
      </c>
      <c r="B53" s="7"/>
      <c r="C53" s="15">
        <f>SUM(C54:C56)</f>
        <v>2519500</v>
      </c>
      <c r="D53" s="15">
        <f>SUM(D54:D56)</f>
        <v>19618371.599999998</v>
      </c>
      <c r="E53" s="15">
        <f t="shared" si="0"/>
        <v>22137871.599999998</v>
      </c>
      <c r="F53" s="15">
        <f>SUM(F54:F56)</f>
        <v>11964503.68</v>
      </c>
      <c r="G53" s="15">
        <f>SUM(G54:G56)</f>
        <v>11662693.700000001</v>
      </c>
      <c r="H53" s="15">
        <f t="shared" si="1"/>
        <v>10173367.919999998</v>
      </c>
    </row>
    <row r="54" spans="1:8" x14ac:dyDescent="0.2">
      <c r="A54" s="49">
        <v>6100</v>
      </c>
      <c r="B54" s="11" t="s">
        <v>108</v>
      </c>
      <c r="C54" s="15">
        <v>2500000</v>
      </c>
      <c r="D54" s="15">
        <v>18647576.699999999</v>
      </c>
      <c r="E54" s="15">
        <f t="shared" si="0"/>
        <v>21147576.699999999</v>
      </c>
      <c r="F54" s="15">
        <v>10632107.029999999</v>
      </c>
      <c r="G54" s="15">
        <v>10514772.210000001</v>
      </c>
      <c r="H54" s="15">
        <f t="shared" si="1"/>
        <v>10515469.67</v>
      </c>
    </row>
    <row r="55" spans="1:8" x14ac:dyDescent="0.2">
      <c r="A55" s="49">
        <v>6200</v>
      </c>
      <c r="B55" s="11" t="s">
        <v>109</v>
      </c>
      <c r="C55" s="15">
        <v>0</v>
      </c>
      <c r="D55" s="15">
        <v>376839.33</v>
      </c>
      <c r="E55" s="15">
        <f t="shared" si="0"/>
        <v>376839.33</v>
      </c>
      <c r="F55" s="15">
        <v>753528.65</v>
      </c>
      <c r="G55" s="15">
        <v>569053.49</v>
      </c>
      <c r="H55" s="15">
        <f t="shared" si="1"/>
        <v>-376689.32</v>
      </c>
    </row>
    <row r="56" spans="1:8" x14ac:dyDescent="0.2">
      <c r="A56" s="49">
        <v>6300</v>
      </c>
      <c r="B56" s="11" t="s">
        <v>110</v>
      </c>
      <c r="C56" s="15">
        <v>19500</v>
      </c>
      <c r="D56" s="15">
        <v>593955.56999999995</v>
      </c>
      <c r="E56" s="15">
        <f t="shared" si="0"/>
        <v>613455.56999999995</v>
      </c>
      <c r="F56" s="15">
        <v>578868</v>
      </c>
      <c r="G56" s="15">
        <v>578868</v>
      </c>
      <c r="H56" s="15">
        <f t="shared" si="1"/>
        <v>34587.569999999949</v>
      </c>
    </row>
    <row r="57" spans="1:8" x14ac:dyDescent="0.2">
      <c r="A57" s="48" t="s">
        <v>67</v>
      </c>
      <c r="B57" s="7"/>
      <c r="C57" s="15">
        <f>SUM(C58:C64)</f>
        <v>23500000</v>
      </c>
      <c r="D57" s="15">
        <f>SUM(D58:D64)</f>
        <v>-23418977.91</v>
      </c>
      <c r="E57" s="15">
        <f t="shared" si="0"/>
        <v>81022.089999999851</v>
      </c>
      <c r="F57" s="15">
        <f>SUM(F58:F64)</f>
        <v>0</v>
      </c>
      <c r="G57" s="15">
        <f>SUM(G58:G64)</f>
        <v>0</v>
      </c>
      <c r="H57" s="15">
        <f t="shared" si="1"/>
        <v>81022.089999999851</v>
      </c>
    </row>
    <row r="58" spans="1:8" x14ac:dyDescent="0.2">
      <c r="A58" s="49">
        <v>7100</v>
      </c>
      <c r="B58" s="11" t="s">
        <v>111</v>
      </c>
      <c r="C58" s="15">
        <v>0</v>
      </c>
      <c r="D58" s="15">
        <v>0</v>
      </c>
      <c r="E58" s="15">
        <f t="shared" si="0"/>
        <v>0</v>
      </c>
      <c r="F58" s="15">
        <v>0</v>
      </c>
      <c r="G58" s="15">
        <v>0</v>
      </c>
      <c r="H58" s="15">
        <f t="shared" si="1"/>
        <v>0</v>
      </c>
    </row>
    <row r="59" spans="1:8" x14ac:dyDescent="0.2">
      <c r="A59" s="49">
        <v>7200</v>
      </c>
      <c r="B59" s="11" t="s">
        <v>112</v>
      </c>
      <c r="C59" s="15">
        <v>0</v>
      </c>
      <c r="D59" s="15">
        <v>0</v>
      </c>
      <c r="E59" s="15">
        <f t="shared" si="0"/>
        <v>0</v>
      </c>
      <c r="F59" s="15">
        <v>0</v>
      </c>
      <c r="G59" s="15">
        <v>0</v>
      </c>
      <c r="H59" s="15">
        <f t="shared" si="1"/>
        <v>0</v>
      </c>
    </row>
    <row r="60" spans="1:8" x14ac:dyDescent="0.2">
      <c r="A60" s="49">
        <v>7300</v>
      </c>
      <c r="B60" s="11" t="s">
        <v>113</v>
      </c>
      <c r="C60" s="15">
        <v>0</v>
      </c>
      <c r="D60" s="15">
        <v>0</v>
      </c>
      <c r="E60" s="15">
        <f t="shared" si="0"/>
        <v>0</v>
      </c>
      <c r="F60" s="15">
        <v>0</v>
      </c>
      <c r="G60" s="15">
        <v>0</v>
      </c>
      <c r="H60" s="15">
        <f t="shared" si="1"/>
        <v>0</v>
      </c>
    </row>
    <row r="61" spans="1:8" x14ac:dyDescent="0.2">
      <c r="A61" s="49">
        <v>7400</v>
      </c>
      <c r="B61" s="11" t="s">
        <v>114</v>
      </c>
      <c r="C61" s="15">
        <v>0</v>
      </c>
      <c r="D61" s="15">
        <v>0</v>
      </c>
      <c r="E61" s="15">
        <f t="shared" si="0"/>
        <v>0</v>
      </c>
      <c r="F61" s="15">
        <v>0</v>
      </c>
      <c r="G61" s="15">
        <v>0</v>
      </c>
      <c r="H61" s="15">
        <f t="shared" si="1"/>
        <v>0</v>
      </c>
    </row>
    <row r="62" spans="1:8" x14ac:dyDescent="0.2">
      <c r="A62" s="49">
        <v>7500</v>
      </c>
      <c r="B62" s="11" t="s">
        <v>115</v>
      </c>
      <c r="C62" s="15">
        <v>0</v>
      </c>
      <c r="D62" s="15">
        <v>0</v>
      </c>
      <c r="E62" s="15">
        <f t="shared" si="0"/>
        <v>0</v>
      </c>
      <c r="F62" s="15">
        <v>0</v>
      </c>
      <c r="G62" s="15">
        <v>0</v>
      </c>
      <c r="H62" s="15">
        <f t="shared" si="1"/>
        <v>0</v>
      </c>
    </row>
    <row r="63" spans="1:8" x14ac:dyDescent="0.2">
      <c r="A63" s="49">
        <v>7600</v>
      </c>
      <c r="B63" s="11" t="s">
        <v>116</v>
      </c>
      <c r="C63" s="15">
        <v>0</v>
      </c>
      <c r="D63" s="15">
        <v>0</v>
      </c>
      <c r="E63" s="15">
        <f t="shared" si="0"/>
        <v>0</v>
      </c>
      <c r="F63" s="15">
        <v>0</v>
      </c>
      <c r="G63" s="15">
        <v>0</v>
      </c>
      <c r="H63" s="15">
        <f t="shared" si="1"/>
        <v>0</v>
      </c>
    </row>
    <row r="64" spans="1:8" x14ac:dyDescent="0.2">
      <c r="A64" s="49">
        <v>7900</v>
      </c>
      <c r="B64" s="11" t="s">
        <v>117</v>
      </c>
      <c r="C64" s="15">
        <v>23500000</v>
      </c>
      <c r="D64" s="15">
        <v>-23418977.91</v>
      </c>
      <c r="E64" s="15">
        <f t="shared" si="0"/>
        <v>81022.089999999851</v>
      </c>
      <c r="F64" s="15">
        <v>0</v>
      </c>
      <c r="G64" s="15">
        <v>0</v>
      </c>
      <c r="H64" s="15">
        <f t="shared" si="1"/>
        <v>81022.089999999851</v>
      </c>
    </row>
    <row r="65" spans="1:8" x14ac:dyDescent="0.2">
      <c r="A65" s="48" t="s">
        <v>68</v>
      </c>
      <c r="B65" s="7"/>
      <c r="C65" s="15">
        <f>SUM(C66:C68)</f>
        <v>0</v>
      </c>
      <c r="D65" s="15">
        <f>SUM(D66:D68)</f>
        <v>4071729.21</v>
      </c>
      <c r="E65" s="15">
        <f t="shared" si="0"/>
        <v>4071729.21</v>
      </c>
      <c r="F65" s="15">
        <f>SUM(F66:F68)</f>
        <v>4071729.21</v>
      </c>
      <c r="G65" s="15">
        <f>SUM(G66:G68)</f>
        <v>4071729.21</v>
      </c>
      <c r="H65" s="15">
        <f t="shared" si="1"/>
        <v>0</v>
      </c>
    </row>
    <row r="66" spans="1:8" x14ac:dyDescent="0.2">
      <c r="A66" s="49">
        <v>8100</v>
      </c>
      <c r="B66" s="11" t="s">
        <v>38</v>
      </c>
      <c r="C66" s="15">
        <v>0</v>
      </c>
      <c r="D66" s="15">
        <v>0</v>
      </c>
      <c r="E66" s="15">
        <f t="shared" si="0"/>
        <v>0</v>
      </c>
      <c r="F66" s="15">
        <v>0</v>
      </c>
      <c r="G66" s="15">
        <v>0</v>
      </c>
      <c r="H66" s="15">
        <f t="shared" si="1"/>
        <v>0</v>
      </c>
    </row>
    <row r="67" spans="1:8" x14ac:dyDescent="0.2">
      <c r="A67" s="49">
        <v>8300</v>
      </c>
      <c r="B67" s="11" t="s">
        <v>39</v>
      </c>
      <c r="C67" s="15">
        <v>0</v>
      </c>
      <c r="D67" s="15">
        <v>0</v>
      </c>
      <c r="E67" s="15">
        <f t="shared" si="0"/>
        <v>0</v>
      </c>
      <c r="F67" s="15">
        <v>0</v>
      </c>
      <c r="G67" s="15">
        <v>0</v>
      </c>
      <c r="H67" s="15">
        <f t="shared" si="1"/>
        <v>0</v>
      </c>
    </row>
    <row r="68" spans="1:8" x14ac:dyDescent="0.2">
      <c r="A68" s="49">
        <v>8500</v>
      </c>
      <c r="B68" s="11" t="s">
        <v>40</v>
      </c>
      <c r="C68" s="15">
        <v>0</v>
      </c>
      <c r="D68" s="15">
        <v>4071729.21</v>
      </c>
      <c r="E68" s="15">
        <f t="shared" si="0"/>
        <v>4071729.21</v>
      </c>
      <c r="F68" s="15">
        <v>4071729.21</v>
      </c>
      <c r="G68" s="15">
        <v>4071729.21</v>
      </c>
      <c r="H68" s="15">
        <f t="shared" si="1"/>
        <v>0</v>
      </c>
    </row>
    <row r="69" spans="1:8" x14ac:dyDescent="0.2">
      <c r="A69" s="48" t="s">
        <v>69</v>
      </c>
      <c r="B69" s="7"/>
      <c r="C69" s="15">
        <f>SUM(C70:C76)</f>
        <v>2560000</v>
      </c>
      <c r="D69" s="15">
        <f>SUM(D70:D76)</f>
        <v>1875</v>
      </c>
      <c r="E69" s="15">
        <f t="shared" si="0"/>
        <v>2561875</v>
      </c>
      <c r="F69" s="15">
        <f>SUM(F70:F76)</f>
        <v>2561875</v>
      </c>
      <c r="G69" s="15">
        <f>SUM(G70:G76)</f>
        <v>2561875</v>
      </c>
      <c r="H69" s="15">
        <f t="shared" si="1"/>
        <v>0</v>
      </c>
    </row>
    <row r="70" spans="1:8" x14ac:dyDescent="0.2">
      <c r="A70" s="49">
        <v>9100</v>
      </c>
      <c r="B70" s="11" t="s">
        <v>118</v>
      </c>
      <c r="C70" s="15">
        <v>2500000</v>
      </c>
      <c r="D70" s="15">
        <v>0</v>
      </c>
      <c r="E70" s="15">
        <f t="shared" ref="E70:E76" si="2">C70+D70</f>
        <v>2500000</v>
      </c>
      <c r="F70" s="15">
        <v>2500000</v>
      </c>
      <c r="G70" s="15">
        <v>2500000</v>
      </c>
      <c r="H70" s="15">
        <f t="shared" ref="H70:H76" si="3">E70-F70</f>
        <v>0</v>
      </c>
    </row>
    <row r="71" spans="1:8" x14ac:dyDescent="0.2">
      <c r="A71" s="49">
        <v>9200</v>
      </c>
      <c r="B71" s="11" t="s">
        <v>119</v>
      </c>
      <c r="C71" s="15">
        <v>60000</v>
      </c>
      <c r="D71" s="15">
        <v>1875</v>
      </c>
      <c r="E71" s="15">
        <f t="shared" si="2"/>
        <v>61875</v>
      </c>
      <c r="F71" s="15">
        <v>61875</v>
      </c>
      <c r="G71" s="15">
        <v>61875</v>
      </c>
      <c r="H71" s="15">
        <f t="shared" si="3"/>
        <v>0</v>
      </c>
    </row>
    <row r="72" spans="1:8" x14ac:dyDescent="0.2">
      <c r="A72" s="49">
        <v>9300</v>
      </c>
      <c r="B72" s="11" t="s">
        <v>120</v>
      </c>
      <c r="C72" s="15">
        <v>0</v>
      </c>
      <c r="D72" s="15">
        <v>0</v>
      </c>
      <c r="E72" s="15">
        <f t="shared" si="2"/>
        <v>0</v>
      </c>
      <c r="F72" s="15">
        <v>0</v>
      </c>
      <c r="G72" s="15">
        <v>0</v>
      </c>
      <c r="H72" s="15">
        <f t="shared" si="3"/>
        <v>0</v>
      </c>
    </row>
    <row r="73" spans="1:8" x14ac:dyDescent="0.2">
      <c r="A73" s="49">
        <v>9400</v>
      </c>
      <c r="B73" s="11" t="s">
        <v>121</v>
      </c>
      <c r="C73" s="15">
        <v>0</v>
      </c>
      <c r="D73" s="15">
        <v>0</v>
      </c>
      <c r="E73" s="15">
        <f t="shared" si="2"/>
        <v>0</v>
      </c>
      <c r="F73" s="15">
        <v>0</v>
      </c>
      <c r="G73" s="15">
        <v>0</v>
      </c>
      <c r="H73" s="15">
        <f t="shared" si="3"/>
        <v>0</v>
      </c>
    </row>
    <row r="74" spans="1:8" x14ac:dyDescent="0.2">
      <c r="A74" s="49">
        <v>9500</v>
      </c>
      <c r="B74" s="11" t="s">
        <v>122</v>
      </c>
      <c r="C74" s="15">
        <v>0</v>
      </c>
      <c r="D74" s="15">
        <v>0</v>
      </c>
      <c r="E74" s="15">
        <f t="shared" si="2"/>
        <v>0</v>
      </c>
      <c r="F74" s="15">
        <v>0</v>
      </c>
      <c r="G74" s="15">
        <v>0</v>
      </c>
      <c r="H74" s="15">
        <f t="shared" si="3"/>
        <v>0</v>
      </c>
    </row>
    <row r="75" spans="1:8" x14ac:dyDescent="0.2">
      <c r="A75" s="49">
        <v>9600</v>
      </c>
      <c r="B75" s="11" t="s">
        <v>123</v>
      </c>
      <c r="C75" s="15">
        <v>0</v>
      </c>
      <c r="D75" s="15">
        <v>0</v>
      </c>
      <c r="E75" s="15">
        <f t="shared" si="2"/>
        <v>0</v>
      </c>
      <c r="F75" s="15">
        <v>0</v>
      </c>
      <c r="G75" s="15">
        <v>0</v>
      </c>
      <c r="H75" s="15">
        <f t="shared" si="3"/>
        <v>0</v>
      </c>
    </row>
    <row r="76" spans="1:8" x14ac:dyDescent="0.2">
      <c r="A76" s="49">
        <v>9900</v>
      </c>
      <c r="B76" s="12" t="s">
        <v>124</v>
      </c>
      <c r="C76" s="16">
        <v>0</v>
      </c>
      <c r="D76" s="16">
        <v>0</v>
      </c>
      <c r="E76" s="16">
        <f t="shared" si="2"/>
        <v>0</v>
      </c>
      <c r="F76" s="16">
        <v>0</v>
      </c>
      <c r="G76" s="16">
        <v>0</v>
      </c>
      <c r="H76" s="16">
        <f t="shared" si="3"/>
        <v>0</v>
      </c>
    </row>
    <row r="77" spans="1:8" x14ac:dyDescent="0.2">
      <c r="A77" s="8"/>
      <c r="B77" s="13" t="s">
        <v>53</v>
      </c>
      <c r="C77" s="17">
        <f t="shared" ref="C77:H77" si="4">SUM(C5+C13+C23+C33+C43+C53+C57+C65+C69)</f>
        <v>88210940</v>
      </c>
      <c r="D77" s="17">
        <f t="shared" si="4"/>
        <v>26130883.09</v>
      </c>
      <c r="E77" s="17">
        <f t="shared" si="4"/>
        <v>114341823.09</v>
      </c>
      <c r="F77" s="17">
        <f t="shared" si="4"/>
        <v>92883481.249999985</v>
      </c>
      <c r="G77" s="17">
        <f t="shared" si="4"/>
        <v>88383889.460000008</v>
      </c>
      <c r="H77" s="17">
        <f t="shared" si="4"/>
        <v>21458341.840000007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zoomScaleNormal="100" workbookViewId="0">
      <selection activeCell="G26" sqref="G26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2" t="s">
        <v>129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0">
        <v>59488990</v>
      </c>
      <c r="D6" s="50">
        <v>25633206.170000002</v>
      </c>
      <c r="E6" s="50">
        <f>C6+D6</f>
        <v>85122196.170000002</v>
      </c>
      <c r="F6" s="50">
        <v>73955198.489999995</v>
      </c>
      <c r="G6" s="50">
        <v>69764416.680000007</v>
      </c>
      <c r="H6" s="50">
        <f>E6-F6</f>
        <v>11166997.680000007</v>
      </c>
    </row>
    <row r="7" spans="1:8" x14ac:dyDescent="0.2">
      <c r="A7" s="5"/>
      <c r="B7" s="18"/>
      <c r="C7" s="50"/>
      <c r="D7" s="50"/>
      <c r="E7" s="50"/>
      <c r="F7" s="50"/>
      <c r="G7" s="50"/>
      <c r="H7" s="50"/>
    </row>
    <row r="8" spans="1:8" x14ac:dyDescent="0.2">
      <c r="A8" s="5"/>
      <c r="B8" s="18" t="s">
        <v>1</v>
      </c>
      <c r="C8" s="50">
        <v>26221950</v>
      </c>
      <c r="D8" s="50">
        <v>497676.92</v>
      </c>
      <c r="E8" s="50">
        <f>C8+D8</f>
        <v>26719626.920000002</v>
      </c>
      <c r="F8" s="50">
        <v>16428282.76</v>
      </c>
      <c r="G8" s="50">
        <v>16119472.779999999</v>
      </c>
      <c r="H8" s="50">
        <f>E8-F8</f>
        <v>10291344.160000002</v>
      </c>
    </row>
    <row r="9" spans="1:8" x14ac:dyDescent="0.2">
      <c r="A9" s="5"/>
      <c r="B9" s="18"/>
      <c r="C9" s="50"/>
      <c r="D9" s="50"/>
      <c r="E9" s="50"/>
      <c r="F9" s="50"/>
      <c r="G9" s="50"/>
      <c r="H9" s="50"/>
    </row>
    <row r="10" spans="1:8" x14ac:dyDescent="0.2">
      <c r="A10" s="5"/>
      <c r="B10" s="18" t="s">
        <v>2</v>
      </c>
      <c r="C10" s="50">
        <v>2500000</v>
      </c>
      <c r="D10" s="50">
        <v>0</v>
      </c>
      <c r="E10" s="50">
        <f>C10+D10</f>
        <v>2500000</v>
      </c>
      <c r="F10" s="50">
        <v>2500000</v>
      </c>
      <c r="G10" s="50">
        <v>2500000</v>
      </c>
      <c r="H10" s="50">
        <f>E10-F10</f>
        <v>0</v>
      </c>
    </row>
    <row r="11" spans="1:8" x14ac:dyDescent="0.2">
      <c r="A11" s="5"/>
      <c r="B11" s="18"/>
      <c r="C11" s="50"/>
      <c r="D11" s="50"/>
      <c r="E11" s="50"/>
      <c r="F11" s="50"/>
      <c r="G11" s="50"/>
      <c r="H11" s="50"/>
    </row>
    <row r="12" spans="1:8" x14ac:dyDescent="0.2">
      <c r="A12" s="5"/>
      <c r="B12" s="18" t="s">
        <v>41</v>
      </c>
      <c r="C12" s="50">
        <v>0</v>
      </c>
      <c r="D12" s="50">
        <v>0</v>
      </c>
      <c r="E12" s="50">
        <f>C12+D12</f>
        <v>0</v>
      </c>
      <c r="F12" s="50">
        <v>0</v>
      </c>
      <c r="G12" s="50">
        <v>0</v>
      </c>
      <c r="H12" s="50">
        <f>E12-F12</f>
        <v>0</v>
      </c>
    </row>
    <row r="13" spans="1:8" x14ac:dyDescent="0.2">
      <c r="A13" s="5"/>
      <c r="B13" s="18"/>
      <c r="C13" s="50"/>
      <c r="D13" s="50"/>
      <c r="E13" s="50"/>
      <c r="F13" s="50"/>
      <c r="G13" s="50"/>
      <c r="H13" s="50"/>
    </row>
    <row r="14" spans="1:8" x14ac:dyDescent="0.2">
      <c r="A14" s="5"/>
      <c r="B14" s="18" t="s">
        <v>38</v>
      </c>
      <c r="C14" s="50">
        <v>0</v>
      </c>
      <c r="D14" s="50">
        <v>0</v>
      </c>
      <c r="E14" s="50">
        <f>C14+D14</f>
        <v>0</v>
      </c>
      <c r="F14" s="50">
        <v>0</v>
      </c>
      <c r="G14" s="50">
        <v>0</v>
      </c>
      <c r="H14" s="50">
        <f>E14-F14</f>
        <v>0</v>
      </c>
    </row>
    <row r="15" spans="1:8" x14ac:dyDescent="0.2">
      <c r="A15" s="6"/>
      <c r="B15" s="19"/>
      <c r="C15" s="51"/>
      <c r="D15" s="51"/>
      <c r="E15" s="51"/>
      <c r="F15" s="51"/>
      <c r="G15" s="51"/>
      <c r="H15" s="51"/>
    </row>
    <row r="16" spans="1:8" x14ac:dyDescent="0.2">
      <c r="A16" s="20"/>
      <c r="B16" s="13" t="s">
        <v>53</v>
      </c>
      <c r="C16" s="17">
        <f>SUM(C6+C8+C10+C12+C14)</f>
        <v>88210940</v>
      </c>
      <c r="D16" s="17">
        <f>SUM(D6+D8+D10+D12+D14)</f>
        <v>26130883.090000004</v>
      </c>
      <c r="E16" s="17">
        <f>SUM(E6+E8+E10+E12+E14)</f>
        <v>114341823.09</v>
      </c>
      <c r="F16" s="17">
        <f t="shared" ref="F16:H16" si="0">SUM(F6+F8+F10+F12+F14)</f>
        <v>92883481.25</v>
      </c>
      <c r="G16" s="17">
        <f t="shared" si="0"/>
        <v>88383889.460000008</v>
      </c>
      <c r="H16" s="17">
        <f t="shared" si="0"/>
        <v>21458341.840000011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showGridLines="0" workbookViewId="0">
      <selection activeCell="A25" sqref="A25:J25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2" t="s">
        <v>149</v>
      </c>
      <c r="B1" s="53"/>
      <c r="C1" s="53"/>
      <c r="D1" s="53"/>
      <c r="E1" s="53"/>
      <c r="F1" s="53"/>
      <c r="G1" s="53"/>
      <c r="H1" s="54"/>
    </row>
    <row r="2" spans="1:8" x14ac:dyDescent="0.2">
      <c r="B2" s="27"/>
      <c r="C2" s="27"/>
      <c r="D2" s="27"/>
      <c r="E2" s="27"/>
      <c r="F2" s="27"/>
      <c r="G2" s="27"/>
      <c r="H2" s="27"/>
    </row>
    <row r="3" spans="1:8" x14ac:dyDescent="0.2">
      <c r="A3" s="57" t="s">
        <v>54</v>
      </c>
      <c r="B3" s="58"/>
      <c r="C3" s="52" t="s">
        <v>60</v>
      </c>
      <c r="D3" s="53"/>
      <c r="E3" s="53"/>
      <c r="F3" s="53"/>
      <c r="G3" s="54"/>
      <c r="H3" s="55" t="s">
        <v>59</v>
      </c>
    </row>
    <row r="4" spans="1:8" ht="24.95" customHeight="1" x14ac:dyDescent="0.2">
      <c r="A4" s="59"/>
      <c r="B4" s="60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56"/>
    </row>
    <row r="5" spans="1:8" x14ac:dyDescent="0.2">
      <c r="A5" s="61"/>
      <c r="B5" s="62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28"/>
      <c r="B6" s="24"/>
      <c r="C6" s="36"/>
      <c r="D6" s="36"/>
      <c r="E6" s="36"/>
      <c r="F6" s="36"/>
      <c r="G6" s="36"/>
      <c r="H6" s="36"/>
    </row>
    <row r="7" spans="1:8" x14ac:dyDescent="0.2">
      <c r="A7" s="4" t="s">
        <v>130</v>
      </c>
      <c r="B7" s="22"/>
      <c r="C7" s="15">
        <v>1355848.38</v>
      </c>
      <c r="D7" s="15">
        <v>17248.34</v>
      </c>
      <c r="E7" s="15">
        <f>C7+D7</f>
        <v>1373096.72</v>
      </c>
      <c r="F7" s="15">
        <v>1351564.07</v>
      </c>
      <c r="G7" s="15">
        <v>1236339.44</v>
      </c>
      <c r="H7" s="15">
        <f>E7-F7</f>
        <v>21532.649999999907</v>
      </c>
    </row>
    <row r="8" spans="1:8" x14ac:dyDescent="0.2">
      <c r="A8" s="4" t="s">
        <v>131</v>
      </c>
      <c r="B8" s="22"/>
      <c r="C8" s="15">
        <v>6081400.8499999996</v>
      </c>
      <c r="D8" s="15">
        <v>547343.17000000004</v>
      </c>
      <c r="E8" s="15">
        <f t="shared" ref="E8:E13" si="0">C8+D8</f>
        <v>6628744.0199999996</v>
      </c>
      <c r="F8" s="15">
        <v>6446289.9000000004</v>
      </c>
      <c r="G8" s="15">
        <v>6433033.5999999996</v>
      </c>
      <c r="H8" s="15">
        <f t="shared" ref="H8:H13" si="1">E8-F8</f>
        <v>182454.11999999918</v>
      </c>
    </row>
    <row r="9" spans="1:8" x14ac:dyDescent="0.2">
      <c r="A9" s="4" t="s">
        <v>132</v>
      </c>
      <c r="B9" s="22"/>
      <c r="C9" s="15">
        <v>16902909.129999999</v>
      </c>
      <c r="D9" s="15">
        <v>5519093.5499999998</v>
      </c>
      <c r="E9" s="15">
        <f t="shared" si="0"/>
        <v>22422002.68</v>
      </c>
      <c r="F9" s="15">
        <v>21815454.16</v>
      </c>
      <c r="G9" s="15">
        <v>21424511.09</v>
      </c>
      <c r="H9" s="15">
        <f t="shared" si="1"/>
        <v>606548.51999999955</v>
      </c>
    </row>
    <row r="10" spans="1:8" x14ac:dyDescent="0.2">
      <c r="A10" s="4" t="s">
        <v>133</v>
      </c>
      <c r="B10" s="22"/>
      <c r="C10" s="15">
        <v>566282.65</v>
      </c>
      <c r="D10" s="15">
        <v>122008.8</v>
      </c>
      <c r="E10" s="15">
        <f t="shared" si="0"/>
        <v>688291.45000000007</v>
      </c>
      <c r="F10" s="15">
        <v>633536.06000000006</v>
      </c>
      <c r="G10" s="15">
        <v>592164.98</v>
      </c>
      <c r="H10" s="15">
        <f t="shared" si="1"/>
        <v>54755.390000000014</v>
      </c>
    </row>
    <row r="11" spans="1:8" x14ac:dyDescent="0.2">
      <c r="A11" s="4" t="s">
        <v>134</v>
      </c>
      <c r="B11" s="22"/>
      <c r="C11" s="15">
        <v>448655.64</v>
      </c>
      <c r="D11" s="15">
        <v>102152.1</v>
      </c>
      <c r="E11" s="15">
        <f t="shared" si="0"/>
        <v>550807.74</v>
      </c>
      <c r="F11" s="15">
        <v>474468.9</v>
      </c>
      <c r="G11" s="15">
        <v>444860.17</v>
      </c>
      <c r="H11" s="15">
        <f t="shared" si="1"/>
        <v>76338.839999999967</v>
      </c>
    </row>
    <row r="12" spans="1:8" x14ac:dyDescent="0.2">
      <c r="A12" s="4" t="s">
        <v>135</v>
      </c>
      <c r="B12" s="22"/>
      <c r="C12" s="15">
        <v>1810158.58</v>
      </c>
      <c r="D12" s="15">
        <v>-1967.37</v>
      </c>
      <c r="E12" s="15">
        <f t="shared" si="0"/>
        <v>1808191.21</v>
      </c>
      <c r="F12" s="15">
        <v>1701840.95</v>
      </c>
      <c r="G12" s="15">
        <v>1575675.71</v>
      </c>
      <c r="H12" s="15">
        <f t="shared" si="1"/>
        <v>106350.26000000001</v>
      </c>
    </row>
    <row r="13" spans="1:8" x14ac:dyDescent="0.2">
      <c r="A13" s="4" t="s">
        <v>136</v>
      </c>
      <c r="B13" s="22"/>
      <c r="C13" s="15">
        <v>576779.32999999996</v>
      </c>
      <c r="D13" s="15">
        <v>110852.52</v>
      </c>
      <c r="E13" s="15">
        <f t="shared" si="0"/>
        <v>687631.85</v>
      </c>
      <c r="F13" s="15">
        <v>674736.09</v>
      </c>
      <c r="G13" s="15">
        <v>614143.53</v>
      </c>
      <c r="H13" s="15">
        <f t="shared" si="1"/>
        <v>12895.760000000009</v>
      </c>
    </row>
    <row r="14" spans="1:8" x14ac:dyDescent="0.2">
      <c r="A14" s="4" t="s">
        <v>137</v>
      </c>
      <c r="B14" s="22"/>
      <c r="C14" s="15">
        <v>708276.83</v>
      </c>
      <c r="D14" s="15">
        <v>181792.98</v>
      </c>
      <c r="E14" s="15">
        <f t="shared" ref="E14" si="2">C14+D14</f>
        <v>890069.80999999994</v>
      </c>
      <c r="F14" s="15">
        <v>853941.77</v>
      </c>
      <c r="G14" s="15">
        <v>782973.16</v>
      </c>
      <c r="H14" s="15">
        <f t="shared" ref="H14" si="3">E14-F14</f>
        <v>36128.039999999921</v>
      </c>
    </row>
    <row r="15" spans="1:8" x14ac:dyDescent="0.2">
      <c r="A15" s="4" t="s">
        <v>138</v>
      </c>
      <c r="B15" s="22"/>
      <c r="C15" s="15">
        <v>242500.83</v>
      </c>
      <c r="D15" s="15">
        <v>-69011.27</v>
      </c>
      <c r="E15" s="15">
        <f t="shared" ref="E15" si="4">C15+D15</f>
        <v>173489.56</v>
      </c>
      <c r="F15" s="15">
        <v>162635.41</v>
      </c>
      <c r="G15" s="15">
        <v>144435.34</v>
      </c>
      <c r="H15" s="15">
        <f t="shared" ref="H15" si="5">E15-F15</f>
        <v>10854.149999999994</v>
      </c>
    </row>
    <row r="16" spans="1:8" x14ac:dyDescent="0.2">
      <c r="A16" s="4" t="s">
        <v>139</v>
      </c>
      <c r="B16" s="22"/>
      <c r="C16" s="15">
        <v>255925.39</v>
      </c>
      <c r="D16" s="15">
        <v>-116631.83</v>
      </c>
      <c r="E16" s="15">
        <f t="shared" ref="E16" si="6">C16+D16</f>
        <v>139293.56</v>
      </c>
      <c r="F16" s="15">
        <v>124938.06</v>
      </c>
      <c r="G16" s="15">
        <v>110238.2</v>
      </c>
      <c r="H16" s="15">
        <f t="shared" ref="H16" si="7">E16-F16</f>
        <v>14355.5</v>
      </c>
    </row>
    <row r="17" spans="1:8" x14ac:dyDescent="0.2">
      <c r="A17" s="4" t="s">
        <v>140</v>
      </c>
      <c r="B17" s="22"/>
      <c r="C17" s="15">
        <v>7362712.4299999997</v>
      </c>
      <c r="D17" s="15">
        <v>1680574.33</v>
      </c>
      <c r="E17" s="15">
        <f t="shared" ref="E17" si="8">C17+D17</f>
        <v>9043286.7599999998</v>
      </c>
      <c r="F17" s="15">
        <v>8721800.6699999999</v>
      </c>
      <c r="G17" s="15">
        <v>8028993.8700000001</v>
      </c>
      <c r="H17" s="15">
        <f t="shared" ref="H17" si="9">E17-F17</f>
        <v>321486.08999999985</v>
      </c>
    </row>
    <row r="18" spans="1:8" x14ac:dyDescent="0.2">
      <c r="A18" s="4" t="s">
        <v>141</v>
      </c>
      <c r="B18" s="22"/>
      <c r="C18" s="15">
        <v>980565.71</v>
      </c>
      <c r="D18" s="15">
        <v>-113184.51</v>
      </c>
      <c r="E18" s="15">
        <f t="shared" ref="E18" si="10">C18+D18</f>
        <v>867381.2</v>
      </c>
      <c r="F18" s="15">
        <v>820978.11</v>
      </c>
      <c r="G18" s="15">
        <v>739499.94</v>
      </c>
      <c r="H18" s="15">
        <f t="shared" ref="H18" si="11">E18-F18</f>
        <v>46403.089999999967</v>
      </c>
    </row>
    <row r="19" spans="1:8" x14ac:dyDescent="0.2">
      <c r="A19" s="4" t="s">
        <v>142</v>
      </c>
      <c r="B19" s="22"/>
      <c r="C19" s="15">
        <v>11347996.93</v>
      </c>
      <c r="D19" s="15">
        <v>2294664.64</v>
      </c>
      <c r="E19" s="15">
        <f t="shared" ref="E19" si="12">C19+D19</f>
        <v>13642661.57</v>
      </c>
      <c r="F19" s="15">
        <v>13528968.18</v>
      </c>
      <c r="G19" s="15">
        <v>12460473.43</v>
      </c>
      <c r="H19" s="15">
        <f t="shared" ref="H19" si="13">E19-F19</f>
        <v>113693.3900000006</v>
      </c>
    </row>
    <row r="20" spans="1:8" x14ac:dyDescent="0.2">
      <c r="A20" s="4" t="s">
        <v>143</v>
      </c>
      <c r="B20" s="22"/>
      <c r="C20" s="15">
        <v>2218316.38</v>
      </c>
      <c r="D20" s="15">
        <v>3290115.67</v>
      </c>
      <c r="E20" s="15">
        <f t="shared" ref="E20" si="14">C20+D20</f>
        <v>5508432.0499999998</v>
      </c>
      <c r="F20" s="15">
        <v>5196104.99</v>
      </c>
      <c r="G20" s="15">
        <v>4493780.1500000004</v>
      </c>
      <c r="H20" s="15">
        <f t="shared" ref="H20" si="15">E20-F20</f>
        <v>312327.05999999959</v>
      </c>
    </row>
    <row r="21" spans="1:8" x14ac:dyDescent="0.2">
      <c r="A21" s="4" t="s">
        <v>144</v>
      </c>
      <c r="B21" s="22"/>
      <c r="C21" s="15">
        <v>32282837.030000001</v>
      </c>
      <c r="D21" s="15">
        <v>11689938.67</v>
      </c>
      <c r="E21" s="15">
        <f t="shared" ref="E21" si="16">C21+D21</f>
        <v>43972775.700000003</v>
      </c>
      <c r="F21" s="15">
        <v>24871877.07</v>
      </c>
      <c r="G21" s="15">
        <v>24181224.93</v>
      </c>
      <c r="H21" s="15">
        <f t="shared" ref="H21" si="17">E21-F21</f>
        <v>19100898.630000003</v>
      </c>
    </row>
    <row r="22" spans="1:8" x14ac:dyDescent="0.2">
      <c r="A22" s="4" t="s">
        <v>145</v>
      </c>
      <c r="B22" s="22"/>
      <c r="C22" s="15">
        <v>3139627.72</v>
      </c>
      <c r="D22" s="15">
        <v>360963.27</v>
      </c>
      <c r="E22" s="15">
        <f t="shared" ref="E22" si="18">C22+D22</f>
        <v>3500590.99</v>
      </c>
      <c r="F22" s="15">
        <v>3324798.22</v>
      </c>
      <c r="G22" s="15">
        <v>3060005.03</v>
      </c>
      <c r="H22" s="15">
        <f t="shared" ref="H22" si="19">E22-F22</f>
        <v>175792.77000000002</v>
      </c>
    </row>
    <row r="23" spans="1:8" x14ac:dyDescent="0.2">
      <c r="A23" s="4" t="s">
        <v>146</v>
      </c>
      <c r="B23" s="22"/>
      <c r="C23" s="15">
        <v>1435821.7</v>
      </c>
      <c r="D23" s="15">
        <v>37614.43</v>
      </c>
      <c r="E23" s="15">
        <f t="shared" ref="E23" si="20">C23+D23</f>
        <v>1473436.13</v>
      </c>
      <c r="F23" s="15">
        <v>1367760.69</v>
      </c>
      <c r="G23" s="15">
        <v>1295270.43</v>
      </c>
      <c r="H23" s="15">
        <f t="shared" ref="H23" si="21">E23-F23</f>
        <v>105675.43999999994</v>
      </c>
    </row>
    <row r="24" spans="1:8" x14ac:dyDescent="0.2">
      <c r="A24" s="4" t="s">
        <v>147</v>
      </c>
      <c r="B24" s="22"/>
      <c r="C24" s="15">
        <v>494324.49</v>
      </c>
      <c r="D24" s="15">
        <v>277315.59999999998</v>
      </c>
      <c r="E24" s="15">
        <f t="shared" ref="E24" si="22">C24+D24</f>
        <v>771640.09</v>
      </c>
      <c r="F24" s="15">
        <v>611931.68000000005</v>
      </c>
      <c r="G24" s="15">
        <v>566410.18999999994</v>
      </c>
      <c r="H24" s="15">
        <f t="shared" ref="H24" si="23">E24-F24</f>
        <v>159708.40999999992</v>
      </c>
    </row>
    <row r="25" spans="1:8" x14ac:dyDescent="0.2">
      <c r="A25" s="4" t="s">
        <v>148</v>
      </c>
      <c r="B25" s="22"/>
      <c r="C25" s="15">
        <v>0</v>
      </c>
      <c r="D25" s="15">
        <v>200000</v>
      </c>
      <c r="E25" s="15">
        <f t="shared" ref="E25" si="24">C25+D25</f>
        <v>200000</v>
      </c>
      <c r="F25" s="15">
        <v>199856.27</v>
      </c>
      <c r="G25" s="15">
        <v>199856.27</v>
      </c>
      <c r="H25" s="15">
        <f t="shared" ref="H25" si="25">E25-F25</f>
        <v>143.73000000001048</v>
      </c>
    </row>
    <row r="26" spans="1:8" x14ac:dyDescent="0.2">
      <c r="A26" s="4"/>
      <c r="B26" s="22"/>
      <c r="C26" s="15"/>
      <c r="D26" s="15"/>
      <c r="E26" s="15"/>
      <c r="F26" s="15"/>
      <c r="G26" s="15"/>
      <c r="H26" s="15"/>
    </row>
    <row r="27" spans="1:8" x14ac:dyDescent="0.2">
      <c r="A27" s="4"/>
      <c r="B27" s="25"/>
      <c r="C27" s="16"/>
      <c r="D27" s="16"/>
      <c r="E27" s="16"/>
      <c r="F27" s="16"/>
      <c r="G27" s="16"/>
      <c r="H27" s="16"/>
    </row>
    <row r="28" spans="1:8" x14ac:dyDescent="0.2">
      <c r="A28" s="26"/>
      <c r="B28" s="47" t="s">
        <v>53</v>
      </c>
      <c r="C28" s="23">
        <f t="shared" ref="C28:H28" si="26">SUM(C7:C27)</f>
        <v>88210940</v>
      </c>
      <c r="D28" s="23">
        <f t="shared" si="26"/>
        <v>26130883.09</v>
      </c>
      <c r="E28" s="23">
        <f t="shared" si="26"/>
        <v>114341823.08999999</v>
      </c>
      <c r="F28" s="23">
        <f t="shared" si="26"/>
        <v>92883481.25</v>
      </c>
      <c r="G28" s="23">
        <f t="shared" si="26"/>
        <v>88383889.459999993</v>
      </c>
      <c r="H28" s="23">
        <f t="shared" si="26"/>
        <v>21458341.840000004</v>
      </c>
    </row>
    <row r="31" spans="1:8" ht="45" customHeight="1" x14ac:dyDescent="0.2">
      <c r="A31" s="52" t="s">
        <v>150</v>
      </c>
      <c r="B31" s="53"/>
      <c r="C31" s="53"/>
      <c r="D31" s="53"/>
      <c r="E31" s="53"/>
      <c r="F31" s="53"/>
      <c r="G31" s="53"/>
      <c r="H31" s="54"/>
    </row>
    <row r="33" spans="1:8" x14ac:dyDescent="0.2">
      <c r="A33" s="57" t="s">
        <v>54</v>
      </c>
      <c r="B33" s="58"/>
      <c r="C33" s="52" t="s">
        <v>60</v>
      </c>
      <c r="D33" s="53"/>
      <c r="E33" s="53"/>
      <c r="F33" s="53"/>
      <c r="G33" s="54"/>
      <c r="H33" s="55" t="s">
        <v>59</v>
      </c>
    </row>
    <row r="34" spans="1:8" ht="22.5" x14ac:dyDescent="0.2">
      <c r="A34" s="59"/>
      <c r="B34" s="60"/>
      <c r="C34" s="9" t="s">
        <v>55</v>
      </c>
      <c r="D34" s="9" t="s">
        <v>125</v>
      </c>
      <c r="E34" s="9" t="s">
        <v>56</v>
      </c>
      <c r="F34" s="9" t="s">
        <v>57</v>
      </c>
      <c r="G34" s="9" t="s">
        <v>58</v>
      </c>
      <c r="H34" s="56"/>
    </row>
    <row r="35" spans="1:8" x14ac:dyDescent="0.2">
      <c r="A35" s="61"/>
      <c r="B35" s="62"/>
      <c r="C35" s="10">
        <v>1</v>
      </c>
      <c r="D35" s="10">
        <v>2</v>
      </c>
      <c r="E35" s="10" t="s">
        <v>126</v>
      </c>
      <c r="F35" s="10">
        <v>4</v>
      </c>
      <c r="G35" s="10">
        <v>5</v>
      </c>
      <c r="H35" s="10" t="s">
        <v>127</v>
      </c>
    </row>
    <row r="36" spans="1:8" x14ac:dyDescent="0.2">
      <c r="A36" s="28"/>
      <c r="B36" s="29"/>
      <c r="C36" s="33"/>
      <c r="D36" s="33"/>
      <c r="E36" s="33"/>
      <c r="F36" s="33"/>
      <c r="G36" s="33"/>
      <c r="H36" s="33"/>
    </row>
    <row r="37" spans="1:8" x14ac:dyDescent="0.2">
      <c r="A37" s="4" t="s">
        <v>8</v>
      </c>
      <c r="B37" s="2"/>
      <c r="C37" s="34">
        <v>0</v>
      </c>
      <c r="D37" s="34">
        <v>0</v>
      </c>
      <c r="E37" s="34">
        <f>C37+D37</f>
        <v>0</v>
      </c>
      <c r="F37" s="34">
        <v>0</v>
      </c>
      <c r="G37" s="34">
        <v>0</v>
      </c>
      <c r="H37" s="34">
        <f>E37-F37</f>
        <v>0</v>
      </c>
    </row>
    <row r="38" spans="1:8" x14ac:dyDescent="0.2">
      <c r="A38" s="4" t="s">
        <v>9</v>
      </c>
      <c r="B38" s="2"/>
      <c r="C38" s="34">
        <v>0</v>
      </c>
      <c r="D38" s="34">
        <v>0</v>
      </c>
      <c r="E38" s="34">
        <f t="shared" ref="E38:E40" si="27">C38+D38</f>
        <v>0</v>
      </c>
      <c r="F38" s="34">
        <v>0</v>
      </c>
      <c r="G38" s="34">
        <v>0</v>
      </c>
      <c r="H38" s="34">
        <f t="shared" ref="H38:H40" si="28">E38-F38</f>
        <v>0</v>
      </c>
    </row>
    <row r="39" spans="1:8" x14ac:dyDescent="0.2">
      <c r="A39" s="4" t="s">
        <v>10</v>
      </c>
      <c r="B39" s="2"/>
      <c r="C39" s="34">
        <v>0</v>
      </c>
      <c r="D39" s="34">
        <v>0</v>
      </c>
      <c r="E39" s="34">
        <f t="shared" si="27"/>
        <v>0</v>
      </c>
      <c r="F39" s="34">
        <v>0</v>
      </c>
      <c r="G39" s="34">
        <v>0</v>
      </c>
      <c r="H39" s="34">
        <f t="shared" si="28"/>
        <v>0</v>
      </c>
    </row>
    <row r="40" spans="1:8" x14ac:dyDescent="0.2">
      <c r="A40" s="4" t="s">
        <v>11</v>
      </c>
      <c r="B40" s="2"/>
      <c r="C40" s="34">
        <v>0</v>
      </c>
      <c r="D40" s="34">
        <v>0</v>
      </c>
      <c r="E40" s="34">
        <f t="shared" si="27"/>
        <v>0</v>
      </c>
      <c r="F40" s="34">
        <v>0</v>
      </c>
      <c r="G40" s="34">
        <v>0</v>
      </c>
      <c r="H40" s="34">
        <f t="shared" si="28"/>
        <v>0</v>
      </c>
    </row>
    <row r="41" spans="1:8" x14ac:dyDescent="0.2">
      <c r="A41" s="4"/>
      <c r="B41" s="2"/>
      <c r="C41" s="35"/>
      <c r="D41" s="35"/>
      <c r="E41" s="35"/>
      <c r="F41" s="35"/>
      <c r="G41" s="35"/>
      <c r="H41" s="35"/>
    </row>
    <row r="42" spans="1:8" x14ac:dyDescent="0.2">
      <c r="A42" s="26"/>
      <c r="B42" s="47" t="s">
        <v>53</v>
      </c>
      <c r="C42" s="23">
        <f>SUM(C37:C41)</f>
        <v>0</v>
      </c>
      <c r="D42" s="23">
        <f>SUM(D37:D41)</f>
        <v>0</v>
      </c>
      <c r="E42" s="23">
        <f>SUM(E37:E40)</f>
        <v>0</v>
      </c>
      <c r="F42" s="23">
        <f>SUM(F37:F40)</f>
        <v>0</v>
      </c>
      <c r="G42" s="23">
        <f>SUM(G37:G40)</f>
        <v>0</v>
      </c>
      <c r="H42" s="23">
        <f>SUM(H37:H40)</f>
        <v>0</v>
      </c>
    </row>
    <row r="45" spans="1:8" ht="45" customHeight="1" x14ac:dyDescent="0.2">
      <c r="A45" s="52" t="s">
        <v>151</v>
      </c>
      <c r="B45" s="53"/>
      <c r="C45" s="53"/>
      <c r="D45" s="53"/>
      <c r="E45" s="53"/>
      <c r="F45" s="53"/>
      <c r="G45" s="53"/>
      <c r="H45" s="54"/>
    </row>
    <row r="46" spans="1:8" x14ac:dyDescent="0.2">
      <c r="A46" s="57" t="s">
        <v>54</v>
      </c>
      <c r="B46" s="58"/>
      <c r="C46" s="52" t="s">
        <v>60</v>
      </c>
      <c r="D46" s="53"/>
      <c r="E46" s="53"/>
      <c r="F46" s="53"/>
      <c r="G46" s="54"/>
      <c r="H46" s="55" t="s">
        <v>59</v>
      </c>
    </row>
    <row r="47" spans="1:8" ht="22.5" x14ac:dyDescent="0.2">
      <c r="A47" s="59"/>
      <c r="B47" s="60"/>
      <c r="C47" s="9" t="s">
        <v>55</v>
      </c>
      <c r="D47" s="9" t="s">
        <v>125</v>
      </c>
      <c r="E47" s="9" t="s">
        <v>56</v>
      </c>
      <c r="F47" s="9" t="s">
        <v>57</v>
      </c>
      <c r="G47" s="9" t="s">
        <v>58</v>
      </c>
      <c r="H47" s="56"/>
    </row>
    <row r="48" spans="1:8" x14ac:dyDescent="0.2">
      <c r="A48" s="61"/>
      <c r="B48" s="62"/>
      <c r="C48" s="10">
        <v>1</v>
      </c>
      <c r="D48" s="10">
        <v>2</v>
      </c>
      <c r="E48" s="10" t="s">
        <v>126</v>
      </c>
      <c r="F48" s="10">
        <v>4</v>
      </c>
      <c r="G48" s="10">
        <v>5</v>
      </c>
      <c r="H48" s="10" t="s">
        <v>127</v>
      </c>
    </row>
    <row r="49" spans="1:8" x14ac:dyDescent="0.2">
      <c r="A49" s="28"/>
      <c r="B49" s="29"/>
      <c r="C49" s="33"/>
      <c r="D49" s="33"/>
      <c r="E49" s="33"/>
      <c r="F49" s="33"/>
      <c r="G49" s="33"/>
      <c r="H49" s="33"/>
    </row>
    <row r="50" spans="1:8" ht="22.5" x14ac:dyDescent="0.2">
      <c r="A50" s="4"/>
      <c r="B50" s="31" t="s">
        <v>13</v>
      </c>
      <c r="C50" s="34">
        <v>0</v>
      </c>
      <c r="D50" s="34">
        <v>0</v>
      </c>
      <c r="E50" s="34">
        <f>C50+D50</f>
        <v>0</v>
      </c>
      <c r="F50" s="34">
        <v>0</v>
      </c>
      <c r="G50" s="34">
        <v>0</v>
      </c>
      <c r="H50" s="34">
        <f>E50-F50</f>
        <v>0</v>
      </c>
    </row>
    <row r="51" spans="1:8" x14ac:dyDescent="0.2">
      <c r="A51" s="4"/>
      <c r="B51" s="31"/>
      <c r="C51" s="34"/>
      <c r="D51" s="34"/>
      <c r="E51" s="34"/>
      <c r="F51" s="34"/>
      <c r="G51" s="34"/>
      <c r="H51" s="34"/>
    </row>
    <row r="52" spans="1:8" x14ac:dyDescent="0.2">
      <c r="A52" s="4"/>
      <c r="B52" s="31" t="s">
        <v>12</v>
      </c>
      <c r="C52" s="34">
        <v>0</v>
      </c>
      <c r="D52" s="34">
        <v>0</v>
      </c>
      <c r="E52" s="34">
        <f>C52+D52</f>
        <v>0</v>
      </c>
      <c r="F52" s="34">
        <v>0</v>
      </c>
      <c r="G52" s="34">
        <v>0</v>
      </c>
      <c r="H52" s="34">
        <f>E52-F52</f>
        <v>0</v>
      </c>
    </row>
    <row r="53" spans="1:8" x14ac:dyDescent="0.2">
      <c r="A53" s="4"/>
      <c r="B53" s="31"/>
      <c r="C53" s="34"/>
      <c r="D53" s="34"/>
      <c r="E53" s="34"/>
      <c r="F53" s="34"/>
      <c r="G53" s="34"/>
      <c r="H53" s="34"/>
    </row>
    <row r="54" spans="1:8" ht="22.5" x14ac:dyDescent="0.2">
      <c r="A54" s="4"/>
      <c r="B54" s="31" t="s">
        <v>14</v>
      </c>
      <c r="C54" s="34">
        <v>0</v>
      </c>
      <c r="D54" s="34">
        <v>0</v>
      </c>
      <c r="E54" s="34">
        <f>C54+D54</f>
        <v>0</v>
      </c>
      <c r="F54" s="34">
        <v>0</v>
      </c>
      <c r="G54" s="34">
        <v>0</v>
      </c>
      <c r="H54" s="34">
        <f>E54-F54</f>
        <v>0</v>
      </c>
    </row>
    <row r="55" spans="1:8" x14ac:dyDescent="0.2">
      <c r="A55" s="4"/>
      <c r="B55" s="31"/>
      <c r="C55" s="34"/>
      <c r="D55" s="34"/>
      <c r="E55" s="34"/>
      <c r="F55" s="34"/>
      <c r="G55" s="34"/>
      <c r="H55" s="34"/>
    </row>
    <row r="56" spans="1:8" ht="22.5" x14ac:dyDescent="0.2">
      <c r="A56" s="4"/>
      <c r="B56" s="31" t="s">
        <v>26</v>
      </c>
      <c r="C56" s="34">
        <v>0</v>
      </c>
      <c r="D56" s="34">
        <v>0</v>
      </c>
      <c r="E56" s="34">
        <f>C56+D56</f>
        <v>0</v>
      </c>
      <c r="F56" s="34">
        <v>0</v>
      </c>
      <c r="G56" s="34">
        <v>0</v>
      </c>
      <c r="H56" s="34">
        <f>E56-F56</f>
        <v>0</v>
      </c>
    </row>
    <row r="57" spans="1:8" x14ac:dyDescent="0.2">
      <c r="A57" s="4"/>
      <c r="B57" s="31"/>
      <c r="C57" s="34"/>
      <c r="D57" s="34"/>
      <c r="E57" s="34"/>
      <c r="F57" s="34"/>
      <c r="G57" s="34"/>
      <c r="H57" s="34"/>
    </row>
    <row r="58" spans="1:8" ht="22.5" x14ac:dyDescent="0.2">
      <c r="A58" s="4"/>
      <c r="B58" s="31" t="s">
        <v>27</v>
      </c>
      <c r="C58" s="34">
        <v>0</v>
      </c>
      <c r="D58" s="34">
        <v>0</v>
      </c>
      <c r="E58" s="34">
        <f>C58+D58</f>
        <v>0</v>
      </c>
      <c r="F58" s="34">
        <v>0</v>
      </c>
      <c r="G58" s="34">
        <v>0</v>
      </c>
      <c r="H58" s="34">
        <f>E58-F58</f>
        <v>0</v>
      </c>
    </row>
    <row r="59" spans="1:8" x14ac:dyDescent="0.2">
      <c r="A59" s="4"/>
      <c r="B59" s="31"/>
      <c r="C59" s="34"/>
      <c r="D59" s="34"/>
      <c r="E59" s="34"/>
      <c r="F59" s="34"/>
      <c r="G59" s="34"/>
      <c r="H59" s="34"/>
    </row>
    <row r="60" spans="1:8" ht="22.5" x14ac:dyDescent="0.2">
      <c r="A60" s="4"/>
      <c r="B60" s="31" t="s">
        <v>34</v>
      </c>
      <c r="C60" s="34">
        <v>0</v>
      </c>
      <c r="D60" s="34">
        <v>0</v>
      </c>
      <c r="E60" s="34">
        <f>C60+D60</f>
        <v>0</v>
      </c>
      <c r="F60" s="34">
        <v>0</v>
      </c>
      <c r="G60" s="34">
        <v>0</v>
      </c>
      <c r="H60" s="34">
        <f>E60-F60</f>
        <v>0</v>
      </c>
    </row>
    <row r="61" spans="1:8" x14ac:dyDescent="0.2">
      <c r="A61" s="4"/>
      <c r="B61" s="31"/>
      <c r="C61" s="34"/>
      <c r="D61" s="34"/>
      <c r="E61" s="34"/>
      <c r="F61" s="34"/>
      <c r="G61" s="34"/>
      <c r="H61" s="34"/>
    </row>
    <row r="62" spans="1:8" x14ac:dyDescent="0.2">
      <c r="A62" s="4"/>
      <c r="B62" s="31" t="s">
        <v>15</v>
      </c>
      <c r="C62" s="34">
        <v>0</v>
      </c>
      <c r="D62" s="34">
        <v>0</v>
      </c>
      <c r="E62" s="34">
        <f>C62+D62</f>
        <v>0</v>
      </c>
      <c r="F62" s="34">
        <v>0</v>
      </c>
      <c r="G62" s="34">
        <v>0</v>
      </c>
      <c r="H62" s="34">
        <f>E62-F62</f>
        <v>0</v>
      </c>
    </row>
    <row r="63" spans="1:8" x14ac:dyDescent="0.2">
      <c r="A63" s="30"/>
      <c r="B63" s="32"/>
      <c r="C63" s="35"/>
      <c r="D63" s="35"/>
      <c r="E63" s="35"/>
      <c r="F63" s="35"/>
      <c r="G63" s="35"/>
      <c r="H63" s="35"/>
    </row>
    <row r="64" spans="1:8" x14ac:dyDescent="0.2">
      <c r="A64" s="26"/>
      <c r="B64" s="47" t="s">
        <v>53</v>
      </c>
      <c r="C64" s="23">
        <f t="shared" ref="C64:H64" si="29">SUM(C50:C62)</f>
        <v>0</v>
      </c>
      <c r="D64" s="23">
        <f t="shared" si="29"/>
        <v>0</v>
      </c>
      <c r="E64" s="23">
        <f t="shared" si="29"/>
        <v>0</v>
      </c>
      <c r="F64" s="23">
        <f t="shared" si="29"/>
        <v>0</v>
      </c>
      <c r="G64" s="23">
        <f t="shared" si="29"/>
        <v>0</v>
      </c>
      <c r="H64" s="23">
        <f t="shared" si="29"/>
        <v>0</v>
      </c>
    </row>
  </sheetData>
  <sheetProtection formatCells="0" formatColumns="0" formatRows="0" insertRows="0" deleteRows="0" autoFilter="0"/>
  <mergeCells count="12">
    <mergeCell ref="A1:H1"/>
    <mergeCell ref="A3:B5"/>
    <mergeCell ref="A31:H31"/>
    <mergeCell ref="A33:B35"/>
    <mergeCell ref="C3:G3"/>
    <mergeCell ref="H3:H4"/>
    <mergeCell ref="A45:H45"/>
    <mergeCell ref="A46:B48"/>
    <mergeCell ref="C46:G46"/>
    <mergeCell ref="H46:H47"/>
    <mergeCell ref="C33:G33"/>
    <mergeCell ref="H33:H3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tabSelected="1" workbookViewId="0">
      <selection sqref="A1:H1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2" t="s">
        <v>152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4"/>
      <c r="B5" s="45"/>
      <c r="C5" s="14"/>
      <c r="D5" s="14"/>
      <c r="E5" s="14"/>
      <c r="F5" s="14"/>
      <c r="G5" s="14"/>
      <c r="H5" s="14"/>
    </row>
    <row r="6" spans="1:8" x14ac:dyDescent="0.2">
      <c r="A6" s="41" t="s">
        <v>16</v>
      </c>
      <c r="B6" s="39"/>
      <c r="C6" s="15">
        <f t="shared" ref="C6:H6" si="0">SUM(C7:C14)</f>
        <v>38060856.799999997</v>
      </c>
      <c r="D6" s="15">
        <f t="shared" si="0"/>
        <v>8099824.8400000017</v>
      </c>
      <c r="E6" s="15">
        <f t="shared" si="0"/>
        <v>46160681.640000008</v>
      </c>
      <c r="F6" s="15">
        <f t="shared" si="0"/>
        <v>44647413.339999996</v>
      </c>
      <c r="G6" s="15">
        <f t="shared" si="0"/>
        <v>42913509.470000006</v>
      </c>
      <c r="H6" s="15">
        <f t="shared" si="0"/>
        <v>1513268.3000000017</v>
      </c>
    </row>
    <row r="7" spans="1:8" x14ac:dyDescent="0.2">
      <c r="A7" s="38"/>
      <c r="B7" s="42" t="s">
        <v>42</v>
      </c>
      <c r="C7" s="15">
        <v>6658180.1799999997</v>
      </c>
      <c r="D7" s="15">
        <v>668708.74</v>
      </c>
      <c r="E7" s="15">
        <f>C7+D7</f>
        <v>7326888.9199999999</v>
      </c>
      <c r="F7" s="15">
        <v>7131539.04</v>
      </c>
      <c r="G7" s="15">
        <v>7057690.1799999997</v>
      </c>
      <c r="H7" s="15">
        <f>E7-F7</f>
        <v>195349.87999999989</v>
      </c>
    </row>
    <row r="8" spans="1:8" x14ac:dyDescent="0.2">
      <c r="A8" s="38"/>
      <c r="B8" s="42" t="s">
        <v>17</v>
      </c>
      <c r="C8" s="15">
        <v>0</v>
      </c>
      <c r="D8" s="15">
        <v>0</v>
      </c>
      <c r="E8" s="15">
        <f t="shared" ref="E8:E14" si="1">C8+D8</f>
        <v>0</v>
      </c>
      <c r="F8" s="15">
        <v>0</v>
      </c>
      <c r="G8" s="15">
        <v>0</v>
      </c>
      <c r="H8" s="15">
        <f t="shared" ref="H8:H14" si="2">E8-F8</f>
        <v>0</v>
      </c>
    </row>
    <row r="9" spans="1:8" x14ac:dyDescent="0.2">
      <c r="A9" s="38"/>
      <c r="B9" s="42" t="s">
        <v>43</v>
      </c>
      <c r="C9" s="15">
        <v>17611185.960000001</v>
      </c>
      <c r="D9" s="15">
        <v>5700886.5300000003</v>
      </c>
      <c r="E9" s="15">
        <f t="shared" si="1"/>
        <v>23312072.490000002</v>
      </c>
      <c r="F9" s="15">
        <v>22669395.93</v>
      </c>
      <c r="G9" s="15">
        <v>22207484.25</v>
      </c>
      <c r="H9" s="15">
        <f t="shared" si="2"/>
        <v>642676.56000000238</v>
      </c>
    </row>
    <row r="10" spans="1:8" x14ac:dyDescent="0.2">
      <c r="A10" s="38"/>
      <c r="B10" s="42" t="s">
        <v>3</v>
      </c>
      <c r="C10" s="15">
        <v>0</v>
      </c>
      <c r="D10" s="15">
        <v>0</v>
      </c>
      <c r="E10" s="15">
        <f t="shared" si="1"/>
        <v>0</v>
      </c>
      <c r="F10" s="15">
        <v>0</v>
      </c>
      <c r="G10" s="15">
        <v>0</v>
      </c>
      <c r="H10" s="15">
        <f t="shared" si="2"/>
        <v>0</v>
      </c>
    </row>
    <row r="11" spans="1:8" x14ac:dyDescent="0.2">
      <c r="A11" s="38"/>
      <c r="B11" s="42" t="s">
        <v>23</v>
      </c>
      <c r="C11" s="15">
        <v>3139627.72</v>
      </c>
      <c r="D11" s="15">
        <v>360963.27</v>
      </c>
      <c r="E11" s="15">
        <f t="shared" si="1"/>
        <v>3500590.99</v>
      </c>
      <c r="F11" s="15">
        <v>3324798.22</v>
      </c>
      <c r="G11" s="15">
        <v>3060005.03</v>
      </c>
      <c r="H11" s="15">
        <f t="shared" si="2"/>
        <v>175792.77000000002</v>
      </c>
    </row>
    <row r="12" spans="1:8" x14ac:dyDescent="0.2">
      <c r="A12" s="38"/>
      <c r="B12" s="42" t="s">
        <v>18</v>
      </c>
      <c r="C12" s="15">
        <v>0</v>
      </c>
      <c r="D12" s="15">
        <v>0</v>
      </c>
      <c r="E12" s="15">
        <f t="shared" si="1"/>
        <v>0</v>
      </c>
      <c r="F12" s="15">
        <v>0</v>
      </c>
      <c r="G12" s="15">
        <v>0</v>
      </c>
      <c r="H12" s="15">
        <f t="shared" si="2"/>
        <v>0</v>
      </c>
    </row>
    <row r="13" spans="1:8" x14ac:dyDescent="0.2">
      <c r="A13" s="38"/>
      <c r="B13" s="42" t="s">
        <v>44</v>
      </c>
      <c r="C13" s="15">
        <v>8343278.1399999997</v>
      </c>
      <c r="D13" s="15">
        <v>1567389.82</v>
      </c>
      <c r="E13" s="15">
        <f t="shared" si="1"/>
        <v>9910667.959999999</v>
      </c>
      <c r="F13" s="15">
        <v>9542778.7799999993</v>
      </c>
      <c r="G13" s="15">
        <v>8768493.8100000005</v>
      </c>
      <c r="H13" s="15">
        <f t="shared" si="2"/>
        <v>367889.1799999997</v>
      </c>
    </row>
    <row r="14" spans="1:8" x14ac:dyDescent="0.2">
      <c r="A14" s="38"/>
      <c r="B14" s="42" t="s">
        <v>19</v>
      </c>
      <c r="C14" s="15">
        <v>2308584.7999999998</v>
      </c>
      <c r="D14" s="15">
        <v>-198123.51999999999</v>
      </c>
      <c r="E14" s="15">
        <f t="shared" si="1"/>
        <v>2110461.2799999998</v>
      </c>
      <c r="F14" s="15">
        <v>1978901.37</v>
      </c>
      <c r="G14" s="15">
        <v>1819836.2</v>
      </c>
      <c r="H14" s="15">
        <f t="shared" si="2"/>
        <v>131559.90999999968</v>
      </c>
    </row>
    <row r="15" spans="1:8" x14ac:dyDescent="0.2">
      <c r="A15" s="40"/>
      <c r="B15" s="42"/>
      <c r="C15" s="15"/>
      <c r="D15" s="15"/>
      <c r="E15" s="15"/>
      <c r="F15" s="15"/>
      <c r="G15" s="15"/>
      <c r="H15" s="15"/>
    </row>
    <row r="16" spans="1:8" x14ac:dyDescent="0.2">
      <c r="A16" s="41" t="s">
        <v>20</v>
      </c>
      <c r="B16" s="43"/>
      <c r="C16" s="15">
        <f t="shared" ref="C16:H16" si="3">SUM(C17:C23)</f>
        <v>49701427.56000001</v>
      </c>
      <c r="D16" s="15">
        <f t="shared" si="3"/>
        <v>17928906.150000002</v>
      </c>
      <c r="E16" s="15">
        <f t="shared" si="3"/>
        <v>67630333.710000008</v>
      </c>
      <c r="F16" s="15">
        <f t="shared" si="3"/>
        <v>47761599.010000005</v>
      </c>
      <c r="G16" s="15">
        <f t="shared" si="3"/>
        <v>45025519.819999993</v>
      </c>
      <c r="H16" s="15">
        <f t="shared" si="3"/>
        <v>19868734.700000007</v>
      </c>
    </row>
    <row r="17" spans="1:8" x14ac:dyDescent="0.2">
      <c r="A17" s="38"/>
      <c r="B17" s="42" t="s">
        <v>45</v>
      </c>
      <c r="C17" s="15">
        <v>494324.49</v>
      </c>
      <c r="D17" s="15">
        <v>277315.59999999998</v>
      </c>
      <c r="E17" s="15">
        <f>C17+D17</f>
        <v>771640.09</v>
      </c>
      <c r="F17" s="15">
        <v>611931.68000000005</v>
      </c>
      <c r="G17" s="15">
        <v>566410.18999999994</v>
      </c>
      <c r="H17" s="15">
        <f t="shared" ref="H17:H23" si="4">E17-F17</f>
        <v>159708.40999999992</v>
      </c>
    </row>
    <row r="18" spans="1:8" x14ac:dyDescent="0.2">
      <c r="A18" s="38"/>
      <c r="B18" s="42" t="s">
        <v>28</v>
      </c>
      <c r="C18" s="15">
        <v>45849150.340000004</v>
      </c>
      <c r="D18" s="15">
        <v>17274718.98</v>
      </c>
      <c r="E18" s="15">
        <f t="shared" ref="E18:E23" si="5">C18+D18</f>
        <v>63123869.320000008</v>
      </c>
      <c r="F18" s="15">
        <v>43596950.240000002</v>
      </c>
      <c r="G18" s="15">
        <v>41135478.509999998</v>
      </c>
      <c r="H18" s="15">
        <f t="shared" si="4"/>
        <v>19526919.080000006</v>
      </c>
    </row>
    <row r="19" spans="1:8" x14ac:dyDescent="0.2">
      <c r="A19" s="38"/>
      <c r="B19" s="42" t="s">
        <v>21</v>
      </c>
      <c r="C19" s="15">
        <v>0</v>
      </c>
      <c r="D19" s="15">
        <v>0</v>
      </c>
      <c r="E19" s="15">
        <f t="shared" si="5"/>
        <v>0</v>
      </c>
      <c r="F19" s="15">
        <v>0</v>
      </c>
      <c r="G19" s="15">
        <v>0</v>
      </c>
      <c r="H19" s="15">
        <f t="shared" si="4"/>
        <v>0</v>
      </c>
    </row>
    <row r="20" spans="1:8" x14ac:dyDescent="0.2">
      <c r="A20" s="38"/>
      <c r="B20" s="42" t="s">
        <v>46</v>
      </c>
      <c r="C20" s="15">
        <v>2002104.35</v>
      </c>
      <c r="D20" s="15">
        <v>159623.23000000001</v>
      </c>
      <c r="E20" s="15">
        <f t="shared" si="5"/>
        <v>2161727.58</v>
      </c>
      <c r="F20" s="15">
        <v>2001296.75</v>
      </c>
      <c r="G20" s="15">
        <v>1887435.41</v>
      </c>
      <c r="H20" s="15">
        <f t="shared" si="4"/>
        <v>160430.83000000007</v>
      </c>
    </row>
    <row r="21" spans="1:8" x14ac:dyDescent="0.2">
      <c r="A21" s="38"/>
      <c r="B21" s="42" t="s">
        <v>47</v>
      </c>
      <c r="C21" s="15">
        <v>1355848.38</v>
      </c>
      <c r="D21" s="15">
        <v>17248.34</v>
      </c>
      <c r="E21" s="15">
        <f t="shared" si="5"/>
        <v>1373096.72</v>
      </c>
      <c r="F21" s="15">
        <v>1351564.07</v>
      </c>
      <c r="G21" s="15">
        <v>1236339.44</v>
      </c>
      <c r="H21" s="15">
        <f t="shared" si="4"/>
        <v>21532.649999999907</v>
      </c>
    </row>
    <row r="22" spans="1:8" x14ac:dyDescent="0.2">
      <c r="A22" s="38"/>
      <c r="B22" s="42" t="s">
        <v>48</v>
      </c>
      <c r="C22" s="15">
        <v>0</v>
      </c>
      <c r="D22" s="15">
        <v>200000</v>
      </c>
      <c r="E22" s="15">
        <f t="shared" si="5"/>
        <v>200000</v>
      </c>
      <c r="F22" s="15">
        <v>199856.27</v>
      </c>
      <c r="G22" s="15">
        <v>199856.27</v>
      </c>
      <c r="H22" s="15">
        <f t="shared" si="4"/>
        <v>143.73000000001048</v>
      </c>
    </row>
    <row r="23" spans="1:8" x14ac:dyDescent="0.2">
      <c r="A23" s="38"/>
      <c r="B23" s="42" t="s">
        <v>4</v>
      </c>
      <c r="C23" s="15">
        <v>0</v>
      </c>
      <c r="D23" s="15">
        <v>0</v>
      </c>
      <c r="E23" s="15">
        <f t="shared" si="5"/>
        <v>0</v>
      </c>
      <c r="F23" s="15">
        <v>0</v>
      </c>
      <c r="G23" s="15">
        <v>0</v>
      </c>
      <c r="H23" s="15">
        <f t="shared" si="4"/>
        <v>0</v>
      </c>
    </row>
    <row r="24" spans="1:8" x14ac:dyDescent="0.2">
      <c r="A24" s="40"/>
      <c r="B24" s="42"/>
      <c r="C24" s="15"/>
      <c r="D24" s="15"/>
      <c r="E24" s="15"/>
      <c r="F24" s="15"/>
      <c r="G24" s="15"/>
      <c r="H24" s="15"/>
    </row>
    <row r="25" spans="1:8" x14ac:dyDescent="0.2">
      <c r="A25" s="41" t="s">
        <v>49</v>
      </c>
      <c r="B25" s="43"/>
      <c r="C25" s="15">
        <f t="shared" ref="C25:H25" si="6">SUM(C26:C34)</f>
        <v>448655.64</v>
      </c>
      <c r="D25" s="15">
        <f t="shared" si="6"/>
        <v>102152.1</v>
      </c>
      <c r="E25" s="15">
        <f t="shared" si="6"/>
        <v>550807.74</v>
      </c>
      <c r="F25" s="15">
        <f t="shared" si="6"/>
        <v>474468.9</v>
      </c>
      <c r="G25" s="15">
        <f t="shared" si="6"/>
        <v>444860.17</v>
      </c>
      <c r="H25" s="15">
        <f t="shared" si="6"/>
        <v>76338.839999999967</v>
      </c>
    </row>
    <row r="26" spans="1:8" x14ac:dyDescent="0.2">
      <c r="A26" s="38"/>
      <c r="B26" s="42" t="s">
        <v>29</v>
      </c>
      <c r="C26" s="15">
        <v>0</v>
      </c>
      <c r="D26" s="15">
        <v>0</v>
      </c>
      <c r="E26" s="15">
        <f>C26+D26</f>
        <v>0</v>
      </c>
      <c r="F26" s="15">
        <v>0</v>
      </c>
      <c r="G26" s="15">
        <v>0</v>
      </c>
      <c r="H26" s="15">
        <f t="shared" ref="H26:H34" si="7">E26-F26</f>
        <v>0</v>
      </c>
    </row>
    <row r="27" spans="1:8" x14ac:dyDescent="0.2">
      <c r="A27" s="38"/>
      <c r="B27" s="42" t="s">
        <v>24</v>
      </c>
      <c r="C27" s="15">
        <v>0</v>
      </c>
      <c r="D27" s="15">
        <v>0</v>
      </c>
      <c r="E27" s="15">
        <f t="shared" ref="E27:E34" si="8">C27+D27</f>
        <v>0</v>
      </c>
      <c r="F27" s="15">
        <v>0</v>
      </c>
      <c r="G27" s="15">
        <v>0</v>
      </c>
      <c r="H27" s="15">
        <f t="shared" si="7"/>
        <v>0</v>
      </c>
    </row>
    <row r="28" spans="1:8" x14ac:dyDescent="0.2">
      <c r="A28" s="38"/>
      <c r="B28" s="42" t="s">
        <v>30</v>
      </c>
      <c r="C28" s="15">
        <v>0</v>
      </c>
      <c r="D28" s="15">
        <v>0</v>
      </c>
      <c r="E28" s="15">
        <f t="shared" si="8"/>
        <v>0</v>
      </c>
      <c r="F28" s="15">
        <v>0</v>
      </c>
      <c r="G28" s="15">
        <v>0</v>
      </c>
      <c r="H28" s="15">
        <f t="shared" si="7"/>
        <v>0</v>
      </c>
    </row>
    <row r="29" spans="1:8" x14ac:dyDescent="0.2">
      <c r="A29" s="38"/>
      <c r="B29" s="42" t="s">
        <v>50</v>
      </c>
      <c r="C29" s="15">
        <v>0</v>
      </c>
      <c r="D29" s="15">
        <v>0</v>
      </c>
      <c r="E29" s="15">
        <f t="shared" si="8"/>
        <v>0</v>
      </c>
      <c r="F29" s="15">
        <v>0</v>
      </c>
      <c r="G29" s="15">
        <v>0</v>
      </c>
      <c r="H29" s="15">
        <f t="shared" si="7"/>
        <v>0</v>
      </c>
    </row>
    <row r="30" spans="1:8" x14ac:dyDescent="0.2">
      <c r="A30" s="38"/>
      <c r="B30" s="42" t="s">
        <v>22</v>
      </c>
      <c r="C30" s="15">
        <v>0</v>
      </c>
      <c r="D30" s="15">
        <v>0</v>
      </c>
      <c r="E30" s="15">
        <f t="shared" si="8"/>
        <v>0</v>
      </c>
      <c r="F30" s="15">
        <v>0</v>
      </c>
      <c r="G30" s="15">
        <v>0</v>
      </c>
      <c r="H30" s="15">
        <f t="shared" si="7"/>
        <v>0</v>
      </c>
    </row>
    <row r="31" spans="1:8" x14ac:dyDescent="0.2">
      <c r="A31" s="38"/>
      <c r="B31" s="42" t="s">
        <v>5</v>
      </c>
      <c r="C31" s="15">
        <v>0</v>
      </c>
      <c r="D31" s="15">
        <v>0</v>
      </c>
      <c r="E31" s="15">
        <f t="shared" si="8"/>
        <v>0</v>
      </c>
      <c r="F31" s="15">
        <v>0</v>
      </c>
      <c r="G31" s="15">
        <v>0</v>
      </c>
      <c r="H31" s="15">
        <f t="shared" si="7"/>
        <v>0</v>
      </c>
    </row>
    <row r="32" spans="1:8" x14ac:dyDescent="0.2">
      <c r="A32" s="38"/>
      <c r="B32" s="42" t="s">
        <v>6</v>
      </c>
      <c r="C32" s="15">
        <v>448655.64</v>
      </c>
      <c r="D32" s="15">
        <v>102152.1</v>
      </c>
      <c r="E32" s="15">
        <f t="shared" si="8"/>
        <v>550807.74</v>
      </c>
      <c r="F32" s="15">
        <v>474468.9</v>
      </c>
      <c r="G32" s="15">
        <v>444860.17</v>
      </c>
      <c r="H32" s="15">
        <f t="shared" si="7"/>
        <v>76338.839999999967</v>
      </c>
    </row>
    <row r="33" spans="1:8" x14ac:dyDescent="0.2">
      <c r="A33" s="38"/>
      <c r="B33" s="42" t="s">
        <v>51</v>
      </c>
      <c r="C33" s="15">
        <v>0</v>
      </c>
      <c r="D33" s="15">
        <v>0</v>
      </c>
      <c r="E33" s="15">
        <f t="shared" si="8"/>
        <v>0</v>
      </c>
      <c r="F33" s="15">
        <v>0</v>
      </c>
      <c r="G33" s="15">
        <v>0</v>
      </c>
      <c r="H33" s="15">
        <f t="shared" si="7"/>
        <v>0</v>
      </c>
    </row>
    <row r="34" spans="1:8" x14ac:dyDescent="0.2">
      <c r="A34" s="38"/>
      <c r="B34" s="42" t="s">
        <v>31</v>
      </c>
      <c r="C34" s="15">
        <v>0</v>
      </c>
      <c r="D34" s="15">
        <v>0</v>
      </c>
      <c r="E34" s="15">
        <f t="shared" si="8"/>
        <v>0</v>
      </c>
      <c r="F34" s="15">
        <v>0</v>
      </c>
      <c r="G34" s="15">
        <v>0</v>
      </c>
      <c r="H34" s="15">
        <f t="shared" si="7"/>
        <v>0</v>
      </c>
    </row>
    <row r="35" spans="1:8" x14ac:dyDescent="0.2">
      <c r="A35" s="40"/>
      <c r="B35" s="42"/>
      <c r="C35" s="15"/>
      <c r="D35" s="15"/>
      <c r="E35" s="15"/>
      <c r="F35" s="15"/>
      <c r="G35" s="15"/>
      <c r="H35" s="15"/>
    </row>
    <row r="36" spans="1:8" x14ac:dyDescent="0.2">
      <c r="A36" s="41" t="s">
        <v>32</v>
      </c>
      <c r="B36" s="43"/>
      <c r="C36" s="15">
        <f t="shared" ref="C36:H36" si="9">SUM(C37:C40)</f>
        <v>0</v>
      </c>
      <c r="D36" s="15">
        <f t="shared" si="9"/>
        <v>0</v>
      </c>
      <c r="E36" s="15">
        <f t="shared" si="9"/>
        <v>0</v>
      </c>
      <c r="F36" s="15">
        <f t="shared" si="9"/>
        <v>0</v>
      </c>
      <c r="G36" s="15">
        <f t="shared" si="9"/>
        <v>0</v>
      </c>
      <c r="H36" s="15">
        <f t="shared" si="9"/>
        <v>0</v>
      </c>
    </row>
    <row r="37" spans="1:8" x14ac:dyDescent="0.2">
      <c r="A37" s="38"/>
      <c r="B37" s="42" t="s">
        <v>52</v>
      </c>
      <c r="C37" s="15">
        <v>0</v>
      </c>
      <c r="D37" s="15">
        <v>0</v>
      </c>
      <c r="E37" s="15">
        <f>C37+D37</f>
        <v>0</v>
      </c>
      <c r="F37" s="15">
        <v>0</v>
      </c>
      <c r="G37" s="15">
        <v>0</v>
      </c>
      <c r="H37" s="15">
        <f t="shared" ref="H37:H40" si="10">E37-F37</f>
        <v>0</v>
      </c>
    </row>
    <row r="38" spans="1:8" ht="22.5" x14ac:dyDescent="0.2">
      <c r="A38" s="38"/>
      <c r="B38" s="42" t="s">
        <v>25</v>
      </c>
      <c r="C38" s="15">
        <v>0</v>
      </c>
      <c r="D38" s="15">
        <v>0</v>
      </c>
      <c r="E38" s="15">
        <f t="shared" ref="E38:E40" si="11">C38+D38</f>
        <v>0</v>
      </c>
      <c r="F38" s="15">
        <v>0</v>
      </c>
      <c r="G38" s="15">
        <v>0</v>
      </c>
      <c r="H38" s="15">
        <f t="shared" si="10"/>
        <v>0</v>
      </c>
    </row>
    <row r="39" spans="1:8" x14ac:dyDescent="0.2">
      <c r="A39" s="38"/>
      <c r="B39" s="42" t="s">
        <v>33</v>
      </c>
      <c r="C39" s="15">
        <v>0</v>
      </c>
      <c r="D39" s="15">
        <v>0</v>
      </c>
      <c r="E39" s="15">
        <f t="shared" si="11"/>
        <v>0</v>
      </c>
      <c r="F39" s="15">
        <v>0</v>
      </c>
      <c r="G39" s="15">
        <v>0</v>
      </c>
      <c r="H39" s="15">
        <f t="shared" si="10"/>
        <v>0</v>
      </c>
    </row>
    <row r="40" spans="1:8" x14ac:dyDescent="0.2">
      <c r="A40" s="38"/>
      <c r="B40" s="42" t="s">
        <v>7</v>
      </c>
      <c r="C40" s="15">
        <v>0</v>
      </c>
      <c r="D40" s="15">
        <v>0</v>
      </c>
      <c r="E40" s="15">
        <f t="shared" si="11"/>
        <v>0</v>
      </c>
      <c r="F40" s="15">
        <v>0</v>
      </c>
      <c r="G40" s="15">
        <v>0</v>
      </c>
      <c r="H40" s="15">
        <f t="shared" si="10"/>
        <v>0</v>
      </c>
    </row>
    <row r="41" spans="1:8" x14ac:dyDescent="0.2">
      <c r="A41" s="40"/>
      <c r="B41" s="42"/>
      <c r="C41" s="15"/>
      <c r="D41" s="15"/>
      <c r="E41" s="15"/>
      <c r="F41" s="15"/>
      <c r="G41" s="15"/>
      <c r="H41" s="15"/>
    </row>
    <row r="42" spans="1:8" x14ac:dyDescent="0.2">
      <c r="A42" s="46"/>
      <c r="B42" s="47" t="s">
        <v>53</v>
      </c>
      <c r="C42" s="23">
        <f t="shared" ref="C42:H42" si="12">SUM(C36+C25+C16+C6)</f>
        <v>88210940</v>
      </c>
      <c r="D42" s="23">
        <f t="shared" si="12"/>
        <v>26130883.090000004</v>
      </c>
      <c r="E42" s="23">
        <f t="shared" si="12"/>
        <v>114341823.09</v>
      </c>
      <c r="F42" s="23">
        <f t="shared" si="12"/>
        <v>92883481.25</v>
      </c>
      <c r="G42" s="23">
        <f t="shared" si="12"/>
        <v>88383889.460000008</v>
      </c>
      <c r="H42" s="23">
        <f t="shared" si="12"/>
        <v>21458341.840000007</v>
      </c>
    </row>
    <row r="43" spans="1:8" x14ac:dyDescent="0.2">
      <c r="A43" s="37"/>
      <c r="B43" s="37"/>
      <c r="C43" s="37"/>
      <c r="D43" s="37"/>
      <c r="E43" s="37"/>
      <c r="F43" s="37"/>
      <c r="G43" s="37"/>
      <c r="H43" s="37"/>
    </row>
    <row r="44" spans="1:8" x14ac:dyDescent="0.2">
      <c r="A44" s="37"/>
      <c r="B44" s="37"/>
      <c r="C44" s="37"/>
      <c r="D44" s="37"/>
      <c r="E44" s="37"/>
      <c r="F44" s="37"/>
      <c r="G44" s="37"/>
      <c r="H44" s="37"/>
    </row>
    <row r="45" spans="1:8" x14ac:dyDescent="0.2">
      <c r="A45" s="37"/>
      <c r="B45" s="37"/>
      <c r="C45" s="37"/>
      <c r="D45" s="37"/>
      <c r="E45" s="37"/>
      <c r="F45" s="37"/>
      <c r="G45" s="37"/>
      <c r="H45" s="37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2018-03-08T21:21:25Z</cp:lastPrinted>
  <dcterms:created xsi:type="dcterms:W3CDTF">2014-02-10T03:37:14Z</dcterms:created>
  <dcterms:modified xsi:type="dcterms:W3CDTF">2020-02-05T21:44:48Z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