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OneDrive\Documentos\4to TRIMESTRE 2021\"/>
    </mc:Choice>
  </mc:AlternateContent>
  <bookViews>
    <workbookView xWindow="0" yWindow="0" windowWidth="15360" windowHeight="834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E36" i="4" l="1"/>
  <c r="H36" i="4" s="1"/>
  <c r="E35" i="4"/>
  <c r="H35" i="4" s="1"/>
  <c r="E34" i="4"/>
  <c r="H34" i="4" s="1"/>
  <c r="E33" i="4"/>
  <c r="H33" i="4" s="1"/>
  <c r="E32" i="4"/>
  <c r="H32" i="4" s="1"/>
  <c r="E31" i="4"/>
  <c r="H31" i="4" s="1"/>
  <c r="E30" i="4"/>
  <c r="H30" i="4" s="1"/>
  <c r="E29" i="4"/>
  <c r="H29" i="4" s="1"/>
  <c r="E28" i="4"/>
  <c r="H28" i="4" s="1"/>
  <c r="E27" i="4"/>
  <c r="H27" i="4" s="1"/>
  <c r="E26" i="4"/>
  <c r="H26" i="4" s="1"/>
  <c r="E25" i="4"/>
  <c r="H25" i="4" s="1"/>
  <c r="E24" i="4"/>
  <c r="H24" i="4" s="1"/>
  <c r="E23" i="4"/>
  <c r="H23" i="4" s="1"/>
  <c r="E22" i="4"/>
  <c r="H22" i="4" s="1"/>
  <c r="E21" i="4"/>
  <c r="H21" i="4" s="1"/>
  <c r="E20" i="4"/>
  <c r="H20" i="4" s="1"/>
  <c r="E19" i="4"/>
  <c r="H19" i="4" s="1"/>
  <c r="E18" i="4"/>
  <c r="H18" i="4" s="1"/>
  <c r="E17" i="4"/>
  <c r="H17" i="4" s="1"/>
  <c r="E16" i="4"/>
  <c r="H16" i="4" s="1"/>
  <c r="E15" i="4"/>
  <c r="H15" i="4" s="1"/>
  <c r="E14" i="4"/>
  <c r="H14" i="4" s="1"/>
  <c r="H75" i="4" l="1"/>
  <c r="G75" i="4"/>
  <c r="F75" i="4"/>
  <c r="E75" i="4"/>
  <c r="D75" i="4"/>
  <c r="H73" i="4"/>
  <c r="H71" i="4"/>
  <c r="H69" i="4"/>
  <c r="H67" i="4"/>
  <c r="H65" i="4"/>
  <c r="H63" i="4"/>
  <c r="H61" i="4"/>
  <c r="E73" i="4"/>
  <c r="E71" i="4"/>
  <c r="E69" i="4"/>
  <c r="E67" i="4"/>
  <c r="E65" i="4"/>
  <c r="E63" i="4"/>
  <c r="E61" i="4"/>
  <c r="C75" i="4"/>
  <c r="H53" i="4"/>
  <c r="G53" i="4"/>
  <c r="F53" i="4"/>
  <c r="H51" i="4"/>
  <c r="H50" i="4"/>
  <c r="H49" i="4"/>
  <c r="H48" i="4"/>
  <c r="E53" i="4"/>
  <c r="E51" i="4"/>
  <c r="E50" i="4"/>
  <c r="E49" i="4"/>
  <c r="E48" i="4"/>
  <c r="D53" i="4"/>
  <c r="C53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39" i="4"/>
  <c r="F39" i="4"/>
  <c r="D39" i="4"/>
  <c r="C39" i="4"/>
  <c r="H39" i="4" l="1"/>
  <c r="E39" i="4"/>
  <c r="H40" i="5" l="1"/>
  <c r="H39" i="5"/>
  <c r="H38" i="5"/>
  <c r="H37" i="5"/>
  <c r="H36" i="5" s="1"/>
  <c r="H34" i="5"/>
  <c r="H33" i="5"/>
  <c r="H31" i="5"/>
  <c r="H30" i="5"/>
  <c r="H29" i="5"/>
  <c r="H28" i="5"/>
  <c r="H26" i="5"/>
  <c r="H23" i="5"/>
  <c r="H22" i="5"/>
  <c r="H12" i="5"/>
  <c r="H10" i="5"/>
  <c r="H8" i="5"/>
  <c r="E40" i="5"/>
  <c r="E39" i="5"/>
  <c r="E38" i="5"/>
  <c r="E36" i="5" s="1"/>
  <c r="E37" i="5"/>
  <c r="E34" i="5"/>
  <c r="E33" i="5"/>
  <c r="E32" i="5"/>
  <c r="H32" i="5" s="1"/>
  <c r="E31" i="5"/>
  <c r="E30" i="5"/>
  <c r="E29" i="5"/>
  <c r="E28" i="5"/>
  <c r="E27" i="5"/>
  <c r="H27" i="5" s="1"/>
  <c r="E26" i="5"/>
  <c r="E23" i="5"/>
  <c r="E22" i="5"/>
  <c r="E21" i="5"/>
  <c r="H21" i="5" s="1"/>
  <c r="E20" i="5"/>
  <c r="H20" i="5" s="1"/>
  <c r="E19" i="5"/>
  <c r="H19" i="5" s="1"/>
  <c r="E18" i="5"/>
  <c r="H18" i="5" s="1"/>
  <c r="E17" i="5"/>
  <c r="H17" i="5" s="1"/>
  <c r="E14" i="5"/>
  <c r="H14" i="5" s="1"/>
  <c r="E13" i="5"/>
  <c r="H13" i="5" s="1"/>
  <c r="E12" i="5"/>
  <c r="E11" i="5"/>
  <c r="H11" i="5" s="1"/>
  <c r="E10" i="5"/>
  <c r="E9" i="5"/>
  <c r="H9" i="5" s="1"/>
  <c r="E8" i="5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D16" i="8"/>
  <c r="C16" i="8"/>
  <c r="E6" i="6"/>
  <c r="H6" i="6" s="1"/>
  <c r="E7" i="6"/>
  <c r="H7" i="6" s="1"/>
  <c r="E8" i="6"/>
  <c r="E9" i="6"/>
  <c r="H9" i="6" s="1"/>
  <c r="E10" i="6"/>
  <c r="H10" i="6" s="1"/>
  <c r="E11" i="6"/>
  <c r="H11" i="6" s="1"/>
  <c r="E12" i="6"/>
  <c r="H76" i="6"/>
  <c r="H75" i="6"/>
  <c r="H74" i="6"/>
  <c r="H73" i="6"/>
  <c r="H72" i="6"/>
  <c r="H71" i="6"/>
  <c r="H70" i="6"/>
  <c r="H69" i="6"/>
  <c r="H67" i="6"/>
  <c r="H66" i="6"/>
  <c r="H63" i="6"/>
  <c r="H62" i="6"/>
  <c r="H61" i="6"/>
  <c r="H60" i="6"/>
  <c r="H59" i="6"/>
  <c r="H58" i="6"/>
  <c r="H55" i="6"/>
  <c r="H52" i="6"/>
  <c r="H51" i="6"/>
  <c r="H50" i="6"/>
  <c r="H49" i="6"/>
  <c r="H48" i="6"/>
  <c r="H44" i="6"/>
  <c r="H42" i="6"/>
  <c r="H41" i="6"/>
  <c r="H40" i="6"/>
  <c r="H39" i="6"/>
  <c r="H38" i="6"/>
  <c r="H37" i="6"/>
  <c r="H34" i="6"/>
  <c r="H20" i="6"/>
  <c r="H17" i="6"/>
  <c r="H16" i="6"/>
  <c r="H12" i="6"/>
  <c r="H8" i="6"/>
  <c r="E76" i="6"/>
  <c r="E75" i="6"/>
  <c r="E74" i="6"/>
  <c r="E73" i="6"/>
  <c r="E72" i="6"/>
  <c r="E71" i="6"/>
  <c r="E70" i="6"/>
  <c r="E69" i="6"/>
  <c r="E68" i="6"/>
  <c r="H68" i="6" s="1"/>
  <c r="E67" i="6"/>
  <c r="E66" i="6"/>
  <c r="E64" i="6"/>
  <c r="H64" i="6" s="1"/>
  <c r="E63" i="6"/>
  <c r="E62" i="6"/>
  <c r="E61" i="6"/>
  <c r="E60" i="6"/>
  <c r="E59" i="6"/>
  <c r="E58" i="6"/>
  <c r="E56" i="6"/>
  <c r="H56" i="6" s="1"/>
  <c r="E55" i="6"/>
  <c r="E54" i="6"/>
  <c r="H54" i="6" s="1"/>
  <c r="E52" i="6"/>
  <c r="E51" i="6"/>
  <c r="E50" i="6"/>
  <c r="E49" i="6"/>
  <c r="E48" i="6"/>
  <c r="E47" i="6"/>
  <c r="H47" i="6" s="1"/>
  <c r="E46" i="6"/>
  <c r="H46" i="6" s="1"/>
  <c r="E45" i="6"/>
  <c r="H45" i="6" s="1"/>
  <c r="E44" i="6"/>
  <c r="E42" i="6"/>
  <c r="E41" i="6"/>
  <c r="E40" i="6"/>
  <c r="E39" i="6"/>
  <c r="E38" i="6"/>
  <c r="E37" i="6"/>
  <c r="E36" i="6"/>
  <c r="H36" i="6" s="1"/>
  <c r="E35" i="6"/>
  <c r="H35" i="6" s="1"/>
  <c r="E34" i="6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E19" i="6"/>
  <c r="H19" i="6" s="1"/>
  <c r="E18" i="6"/>
  <c r="H18" i="6" s="1"/>
  <c r="E17" i="6"/>
  <c r="E16" i="6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E65" i="6" s="1"/>
  <c r="H65" i="6" s="1"/>
  <c r="C57" i="6"/>
  <c r="E57" i="6" s="1"/>
  <c r="C53" i="6"/>
  <c r="C43" i="6"/>
  <c r="C33" i="6"/>
  <c r="C23" i="6"/>
  <c r="C13" i="6"/>
  <c r="C5" i="6"/>
  <c r="H25" i="5" l="1"/>
  <c r="C42" i="5"/>
  <c r="H16" i="5"/>
  <c r="F42" i="5"/>
  <c r="D42" i="5"/>
  <c r="G42" i="5"/>
  <c r="H6" i="5"/>
  <c r="E6" i="5"/>
  <c r="E16" i="8"/>
  <c r="H6" i="8"/>
  <c r="H57" i="6"/>
  <c r="E53" i="6"/>
  <c r="H53" i="6" s="1"/>
  <c r="E43" i="6"/>
  <c r="H43" i="6" s="1"/>
  <c r="E33" i="6"/>
  <c r="H33" i="6" s="1"/>
  <c r="E23" i="6"/>
  <c r="H23" i="6" s="1"/>
  <c r="G77" i="6"/>
  <c r="F77" i="6"/>
  <c r="D77" i="6"/>
  <c r="E13" i="6"/>
  <c r="H13" i="6" s="1"/>
  <c r="C77" i="6"/>
  <c r="E5" i="6"/>
  <c r="E25" i="5"/>
  <c r="E16" i="5"/>
  <c r="H16" i="8"/>
  <c r="H42" i="5" l="1"/>
  <c r="E42" i="5"/>
  <c r="E77" i="6"/>
  <c r="H5" i="6"/>
  <c r="H77" i="6" s="1"/>
</calcChain>
</file>

<file path=xl/sharedStrings.xml><?xml version="1.0" encoding="utf-8"?>
<sst xmlns="http://schemas.openxmlformats.org/spreadsheetml/2006/main" count="222" uniqueCount="164">
  <si>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</si>
  <si>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</si>
  <si>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</si>
  <si>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</si>
  <si>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</si>
  <si>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</si>
  <si>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</si>
  <si>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</si>
  <si>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</si>
  <si>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</si>
  <si>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</si>
  <si>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</si>
  <si>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</si>
  <si>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</si>
  <si>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</si>
  <si>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</si>
  <si>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</si>
  <si>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</si>
  <si>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</si>
  <si>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</si>
  <si>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</si>
  <si>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</si>
  <si>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</si>
  <si>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</si>
  <si>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</si>
  <si>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</si>
  <si>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</si>
  <si>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</si>
  <si>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</si>
  <si>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</si>
  <si>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</si>
  <si>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</si>
  <si>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</si>
  <si>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</si>
  <si>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</si>
  <si>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</si>
  <si>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</si>
  <si>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</si>
  <si>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</si>
  <si>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</si>
  <si>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</si>
  <si>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</si>
  <si>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</si>
  <si>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</si>
  <si>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</si>
  <si>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</si>
  <si>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</si>
  <si>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</si>
  <si>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</si>
  <si>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</si>
  <si>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</si>
  <si>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</si>
  <si>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</si>
  <si>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</si>
  <si>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</si>
  <si>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</si>
  <si>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</si>
  <si>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</si>
  <si>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</si>
  <si>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</si>
  <si>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</si>
  <si>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</si>
  <si>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</si>
  <si>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</si>
  <si>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</si>
  <si>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</si>
  <si>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</si>
  <si>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</si>
  <si>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</si>
  <si>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</si>
  <si>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</si>
  <si>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</si>
  <si>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</si>
  <si>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</si>
  <si>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</si>
  <si>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</si>
  <si>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</si>
  <si>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</si>
  <si>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</si>
  <si>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</si>
  <si>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</si>
  <si>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</si>
  <si>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</si>
  <si>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</si>
  <si>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</si>
  <si>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</si>
  <si>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</si>
  <si>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</si>
  <si>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</si>
  <si>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</si>
  <si>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</si>
  <si>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</si>
  <si>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</si>
  <si>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</si>
  <si>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</si>
  <si>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</si>
  <si>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</si>
  <si>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</si>
  <si>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</si>
  <si>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</si>
  <si>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</si>
  <si>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</si>
  <si>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</si>
  <si>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</si>
  <si>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</si>
  <si>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</si>
  <si>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</si>
  <si>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</si>
  <si>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</si>
  <si>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</si>
  <si>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</si>
  <si>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</si>
  <si>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</si>
  <si>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</si>
  <si>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</si>
  <si>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</si>
  <si>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</si>
  <si>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</si>
  <si>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</si>
  <si>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</si>
  <si>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</si>
  <si>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</si>
  <si>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</si>
  <si>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</si>
  <si>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</si>
  <si>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</si>
  <si>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</si>
  <si>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</si>
  <si>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Municipio de Tierra Blanca, Guanajuato
Estado Analítico del Ejercicio del Presupuesto de Egresos
Clasificación por Objeto del Gasto(Capítulo y Concepto)
Del 1 de Enero AL 31 DE DICIEMBRE DEL 2021</t>
  </si>
  <si>
    <t>Municipio de Tierra Blanca, Guanajuato
Estado Analítico del Ejercicio del Presupuesto de Egresos
Clasificación Ecónomica (Por Tipo de Gasto)
Del 1 de Enero AL 31 DE DICIEMBRE DEL 2021</t>
  </si>
  <si>
    <t>DESPACHO DE PRESIDENCIA</t>
  </si>
  <si>
    <t>SINDICATURA MUNICIPAL</t>
  </si>
  <si>
    <t>OFICINA DE REGIDORES</t>
  </si>
  <si>
    <t>UNIDAD DE TRANSPARENCIA</t>
  </si>
  <si>
    <t>COMUNICACIÓN SOCIAL</t>
  </si>
  <si>
    <t>Área Jurídica Municipal</t>
  </si>
  <si>
    <t>DEPARTAMENTO DE EDUCACION</t>
  </si>
  <si>
    <t>DEPORTES</t>
  </si>
  <si>
    <t>CENTUDE</t>
  </si>
  <si>
    <t>COORDINACIÓN DE ATENCIÓN A LA MUJER</t>
  </si>
  <si>
    <t>OFICIALIA MAYOR</t>
  </si>
  <si>
    <t>CONTRALORIA MUNICIPAL</t>
  </si>
  <si>
    <t>SECRETARIA DEL H. AYUNTAMIENTO</t>
  </si>
  <si>
    <t>DIR. PLANEACIÓN</t>
  </si>
  <si>
    <t>POLICIA Y TRANSITO</t>
  </si>
  <si>
    <t>PROTECCION CIVIL</t>
  </si>
  <si>
    <t>CONVENIO BOMBEROS</t>
  </si>
  <si>
    <t>SERVICIOS MUNICIPALES</t>
  </si>
  <si>
    <t>DESARROLLO SOCIAL</t>
  </si>
  <si>
    <t>COORDINACIÓN DE DESARROLLO RURAL</t>
  </si>
  <si>
    <t>COORDINACIÓN DE DESARROLLO ECONÓMICO</t>
  </si>
  <si>
    <t>COORDINACIÓN DE COMUNIDADES INDÍGENAS</t>
  </si>
  <si>
    <t>OBRAS PUBLICAS</t>
  </si>
  <si>
    <t>TESORERIA MUNICIPAL</t>
  </si>
  <si>
    <t>CASA DE LA CULTURA</t>
  </si>
  <si>
    <t>COORDINACIÓN DE CATASTRO</t>
  </si>
  <si>
    <t>DIRECCIÓN DE FISCALIZACIÓN</t>
  </si>
  <si>
    <t>ECOLOGIA Y MEDIO ANBIENTE</t>
  </si>
  <si>
    <t>Dirección de Derechos Humanos</t>
  </si>
  <si>
    <t>CAJA UNICA</t>
  </si>
  <si>
    <t>Municipio de Tierra Blanca, Guanajuato
Estado Analítico del Ejercicio del Presupuesto de Egresos
Clasificación Administrativa
Del 1 de Enero AL 31 DE DICIEMBRE DEL 2021</t>
  </si>
  <si>
    <t>Gobierno (Federal/Estatal/Municipal) de Municipio de Tierra Blanca, Guanajuato
Estado Analítico del Ejercicio del Presupuesto de Egresos
Clasificación Administrativa
Del 1 de Enero AL 31 DE DICIEMBRE DEL 2021</t>
  </si>
  <si>
    <t>Sector Paraestatal del Gobierno (Federal/Estatal/Municipal) de Municipio de Tierra Blanca, Guanajuato
Estado Analítico del Ejercicio del Presupuesto de Egresos
Clasificación Administrativa
Del 1 de Enero AL 31 DE DICIEMBRE DEL 2021</t>
  </si>
  <si>
    <t>Municipio de Tierra Blanca, Guanajuato
Estado Análitico del Ejercicio del Presupuesto de Egresos
Clasificación Funcional (Finalidad y Función)
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</si>
</sst>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General_)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9" fontId="2" fillId="0" borderId="0"/>
    <xf numFmtId="168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3" fillId="0" borderId="1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3" fillId="0" borderId="5" xfId="0" applyFont="1" applyFill="1" applyBorder="1" applyProtection="1"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8" xfId="9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>
      <alignment horizontal="left"/>
    </xf>
    <xf numFmtId="0" fontId="7" fillId="0" borderId="6" xfId="0" applyFont="1" applyFill="1" applyBorder="1" applyAlignment="1" applyProtection="1">
      <alignment horizontal="left"/>
      <protection locked="0"/>
    </xf>
    <xf numFmtId="4" fontId="3" fillId="0" borderId="13" xfId="0" applyNumberFormat="1" applyFont="1" applyFill="1" applyBorder="1" applyProtection="1">
      <protection locked="0"/>
    </xf>
    <xf numFmtId="4" fontId="3" fillId="0" borderId="15" xfId="0" applyNumberFormat="1" applyFont="1" applyFill="1" applyBorder="1" applyProtection="1">
      <protection locked="0"/>
    </xf>
    <xf numFmtId="4" fontId="3" fillId="0" borderId="14" xfId="0" applyNumberFormat="1" applyFont="1" applyFill="1" applyBorder="1" applyProtection="1">
      <protection locked="0"/>
    </xf>
    <xf numFmtId="4" fontId="7" fillId="0" borderId="14" xfId="0" applyNumberFormat="1" applyFont="1" applyFill="1" applyBorder="1" applyProtection="1">
      <protection locked="0"/>
    </xf>
    <xf numFmtId="0" fontId="3" fillId="0" borderId="0" xfId="0" applyFont="1" applyBorder="1" applyProtection="1"/>
    <xf numFmtId="0" fontId="3" fillId="0" borderId="6" xfId="0" applyFont="1" applyBorder="1" applyProtection="1"/>
    <xf numFmtId="0" fontId="7" fillId="0" borderId="5" xfId="0" applyFont="1" applyFill="1" applyBorder="1" applyProtection="1">
      <protection locked="0"/>
    </xf>
    <xf numFmtId="0" fontId="3" fillId="0" borderId="13" xfId="0" applyFont="1" applyBorder="1" applyProtection="1">
      <protection locked="0"/>
    </xf>
    <xf numFmtId="0" fontId="3" fillId="0" borderId="4" xfId="0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3" fillId="0" borderId="3" xfId="9" applyFont="1" applyFill="1" applyBorder="1" applyAlignment="1">
      <alignment horizontal="center" vertical="center"/>
    </xf>
    <xf numFmtId="0" fontId="3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7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3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wrapText="1"/>
    </xf>
    <xf numFmtId="0" fontId="7" fillId="0" borderId="9" xfId="0" applyFont="1" applyFill="1" applyBorder="1" applyProtection="1">
      <protection locked="0"/>
    </xf>
    <xf numFmtId="0" fontId="7" fillId="0" borderId="10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left"/>
    </xf>
    <xf numFmtId="0" fontId="8" fillId="0" borderId="1" xfId="0" applyFont="1" applyBorder="1" applyAlignment="1">
      <alignment horizontal="center" vertical="center" wrapText="1"/>
    </xf>
    <xf numFmtId="4" fontId="3" fillId="0" borderId="15" xfId="0" applyNumberFormat="1" applyFont="1" applyBorder="1" applyProtection="1">
      <protection locked="0"/>
    </xf>
    <xf numFmtId="4" fontId="3" fillId="0" borderId="14" xfId="0" applyNumberFormat="1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1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 wrapText="1"/>
      <protection locked="0"/>
    </xf>
  </cellXfs>
  <cellStyles count="26">
    <cellStyle name="=C:\WINNT\SYSTEM32\COMMAND.COM" xfId="16"/>
    <cellStyle name="Euro" xfId="1"/>
    <cellStyle name="Millares 2" xfId="2"/>
    <cellStyle name="Millares 2 2" xfId="3"/>
    <cellStyle name="Millares 2 2 2" xfId="18"/>
    <cellStyle name="Millares 2 3" xfId="4"/>
    <cellStyle name="Millares 2 3 2" xfId="19"/>
    <cellStyle name="Millares 2 4" xfId="17"/>
    <cellStyle name="Millares 3" xfId="5"/>
    <cellStyle name="Millares 3 2" xfId="20"/>
    <cellStyle name="Moneda 2" xfId="6"/>
    <cellStyle name="Moneda 2 2" xfId="21"/>
    <cellStyle name="Normal" xfId="0" builtinId="0"/>
    <cellStyle name="Normal 2" xfId="7"/>
    <cellStyle name="Normal 2 2" xfId="8"/>
    <cellStyle name="Normal 2 3" xfId="22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  <cellStyle name="Porcentual 2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3136447</xdr:colOff>
      <xdr:row>78</xdr:row>
      <xdr:rowOff>0</xdr:rowOff>
    </xdr:from>
    <xdr:to>
      <xdr:col>4</xdr:col>
      <xdr:colOff>66674</xdr:colOff>
      <xdr:row>82</xdr:row>
      <xdr:rowOff>38100</xdr:rowOff>
    </xdr:to>
    <xdr:sp macro="" textlink="">
      <xdr:nvSpPr>
        <xdr:cNvPr id="2" name="CuadroTexto 1"/>
        <xdr:cNvSpPr txBox="1"/>
      </xdr:nvSpPr>
      <xdr:spPr>
        <a:xfrm>
          <a:off x="3469822" y="11801475"/>
          <a:ext cx="2702377" cy="609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/>
            <a:t>            LIC. ROMULO GARCIA CABRERA</a:t>
          </a:r>
        </a:p>
        <a:p>
          <a:r>
            <a:rPr lang="es-MX" sz="900"/>
            <a:t>_____________________________________</a:t>
          </a:r>
        </a:p>
        <a:p>
          <a:r>
            <a:rPr lang="es-MX" sz="900"/>
            <a:t>                 PRESIDENTE MUNICIPAL</a:t>
          </a:r>
        </a:p>
      </xdr:txBody>
    </xdr:sp>
    <xdr:clientData/>
  </xdr:twoCellAnchor>
  <xdr:twoCellAnchor>
    <xdr:from>
      <xdr:col>1</xdr:col>
      <xdr:colOff>0</xdr:colOff>
      <xdr:row>85</xdr:row>
      <xdr:rowOff>6804</xdr:rowOff>
    </xdr:from>
    <xdr:to>
      <xdr:col>1</xdr:col>
      <xdr:colOff>2705100</xdr:colOff>
      <xdr:row>89</xdr:row>
      <xdr:rowOff>88446</xdr:rowOff>
    </xdr:to>
    <xdr:sp macro="" textlink="">
      <xdr:nvSpPr>
        <xdr:cNvPr id="3" name="CuadroTexto 2"/>
        <xdr:cNvSpPr txBox="1"/>
      </xdr:nvSpPr>
      <xdr:spPr>
        <a:xfrm>
          <a:off x="333375" y="12808404"/>
          <a:ext cx="2705100" cy="6531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/>
            <a:t>C.P</a:t>
          </a:r>
          <a:r>
            <a:rPr lang="es-MX" sz="900" baseline="0"/>
            <a:t>. JORGE ALEJANDRO CEBALLOS BRIONES</a:t>
          </a:r>
          <a:endParaRPr lang="es-MX" sz="900"/>
        </a:p>
        <a:p>
          <a:r>
            <a:rPr lang="es-MX" sz="900"/>
            <a:t>_____________________________________</a:t>
          </a:r>
        </a:p>
        <a:p>
          <a:r>
            <a:rPr lang="es-MX" sz="900"/>
            <a:t>                 TESORERO MUNICIPAL</a:t>
          </a:r>
        </a:p>
      </xdr:txBody>
    </xdr:sp>
    <xdr:clientData/>
  </xdr:twoCellAnchor>
  <xdr:twoCellAnchor>
    <xdr:from>
      <xdr:col>5</xdr:col>
      <xdr:colOff>171450</xdr:colOff>
      <xdr:row>85</xdr:row>
      <xdr:rowOff>47624</xdr:rowOff>
    </xdr:from>
    <xdr:to>
      <xdr:col>7</xdr:col>
      <xdr:colOff>542925</xdr:colOff>
      <xdr:row>89</xdr:row>
      <xdr:rowOff>115661</xdr:rowOff>
    </xdr:to>
    <xdr:sp macro="" textlink="">
      <xdr:nvSpPr>
        <xdr:cNvPr id="4" name="CuadroTexto 3"/>
        <xdr:cNvSpPr txBox="1"/>
      </xdr:nvSpPr>
      <xdr:spPr>
        <a:xfrm>
          <a:off x="7324725" y="12849224"/>
          <a:ext cx="2466975" cy="6395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/>
            <a:t>            ING. ANA MARIBEL</a:t>
          </a:r>
          <a:r>
            <a:rPr lang="es-MX" sz="900" baseline="0"/>
            <a:t> PRADO CRUZ</a:t>
          </a:r>
          <a:endParaRPr lang="es-MX" sz="900"/>
        </a:p>
        <a:p>
          <a:r>
            <a:rPr lang="es-MX" sz="900"/>
            <a:t>_____________________________________</a:t>
          </a:r>
        </a:p>
        <a:p>
          <a:r>
            <a:rPr lang="es-MX" sz="900"/>
            <a:t>                      SINDICO MUNICIPAL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88446</xdr:colOff>
      <xdr:row>17</xdr:row>
      <xdr:rowOff>0</xdr:rowOff>
    </xdr:from>
    <xdr:to>
      <xdr:col>4</xdr:col>
      <xdr:colOff>457199</xdr:colOff>
      <xdr:row>21</xdr:row>
      <xdr:rowOff>38100</xdr:rowOff>
    </xdr:to>
    <xdr:sp macro="" textlink="">
      <xdr:nvSpPr>
        <xdr:cNvPr id="2" name="CuadroTexto 1"/>
        <xdr:cNvSpPr txBox="1"/>
      </xdr:nvSpPr>
      <xdr:spPr>
        <a:xfrm>
          <a:off x="2974521" y="3086100"/>
          <a:ext cx="2464253" cy="609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/>
            <a:t>            LIC. ROMULO GARCIA CABRERA</a:t>
          </a:r>
        </a:p>
        <a:p>
          <a:r>
            <a:rPr lang="es-MX" sz="900"/>
            <a:t>_____________________________________</a:t>
          </a:r>
        </a:p>
        <a:p>
          <a:r>
            <a:rPr lang="es-MX" sz="900"/>
            <a:t>                 PRESIDENTE MUNICIPAL</a:t>
          </a:r>
        </a:p>
      </xdr:txBody>
    </xdr:sp>
    <xdr:clientData/>
  </xdr:twoCellAnchor>
  <xdr:twoCellAnchor>
    <xdr:from>
      <xdr:col>1</xdr:col>
      <xdr:colOff>0</xdr:colOff>
      <xdr:row>24</xdr:row>
      <xdr:rowOff>6804</xdr:rowOff>
    </xdr:from>
    <xdr:to>
      <xdr:col>1</xdr:col>
      <xdr:colOff>2533650</xdr:colOff>
      <xdr:row>28</xdr:row>
      <xdr:rowOff>88446</xdr:rowOff>
    </xdr:to>
    <xdr:sp macro="" textlink="">
      <xdr:nvSpPr>
        <xdr:cNvPr id="3" name="CuadroTexto 2"/>
        <xdr:cNvSpPr txBox="1"/>
      </xdr:nvSpPr>
      <xdr:spPr>
        <a:xfrm>
          <a:off x="161925" y="4093029"/>
          <a:ext cx="2533650" cy="6531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/>
            <a:t>C.P</a:t>
          </a:r>
          <a:r>
            <a:rPr lang="es-MX" sz="900" baseline="0"/>
            <a:t>. JORGE ALEJANDRO CEBALLOS BRIONES</a:t>
          </a:r>
          <a:endParaRPr lang="es-MX" sz="900"/>
        </a:p>
        <a:p>
          <a:r>
            <a:rPr lang="es-MX" sz="900"/>
            <a:t>_____________________________________</a:t>
          </a:r>
        </a:p>
        <a:p>
          <a:r>
            <a:rPr lang="es-MX" sz="900"/>
            <a:t>                 TESORERO MUNICIPAL</a:t>
          </a:r>
        </a:p>
      </xdr:txBody>
    </xdr:sp>
    <xdr:clientData/>
  </xdr:twoCellAnchor>
  <xdr:twoCellAnchor>
    <xdr:from>
      <xdr:col>5</xdr:col>
      <xdr:colOff>0</xdr:colOff>
      <xdr:row>24</xdr:row>
      <xdr:rowOff>47624</xdr:rowOff>
    </xdr:from>
    <xdr:to>
      <xdr:col>7</xdr:col>
      <xdr:colOff>371475</xdr:colOff>
      <xdr:row>28</xdr:row>
      <xdr:rowOff>115661</xdr:rowOff>
    </xdr:to>
    <xdr:sp macro="" textlink="">
      <xdr:nvSpPr>
        <xdr:cNvPr id="4" name="CuadroTexto 3"/>
        <xdr:cNvSpPr txBox="1"/>
      </xdr:nvSpPr>
      <xdr:spPr>
        <a:xfrm>
          <a:off x="6029325" y="4133849"/>
          <a:ext cx="2466975" cy="6395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/>
            <a:t>            ING. ANA MARIBEL</a:t>
          </a:r>
          <a:r>
            <a:rPr lang="es-MX" sz="900" baseline="0"/>
            <a:t> PRADO CRUZ</a:t>
          </a:r>
          <a:endParaRPr lang="es-MX" sz="900"/>
        </a:p>
        <a:p>
          <a:r>
            <a:rPr lang="es-MX" sz="900"/>
            <a:t>_____________________________________</a:t>
          </a:r>
        </a:p>
        <a:p>
          <a:r>
            <a:rPr lang="es-MX" sz="900"/>
            <a:t>                      SINDICO MUNICIPAL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2964997</xdr:colOff>
      <xdr:row>78</xdr:row>
      <xdr:rowOff>0</xdr:rowOff>
    </xdr:from>
    <xdr:to>
      <xdr:col>3</xdr:col>
      <xdr:colOff>1028699</xdr:colOff>
      <xdr:row>82</xdr:row>
      <xdr:rowOff>38100</xdr:rowOff>
    </xdr:to>
    <xdr:sp macro="" textlink="">
      <xdr:nvSpPr>
        <xdr:cNvPr id="2" name="CuadroTexto 1"/>
        <xdr:cNvSpPr txBox="1"/>
      </xdr:nvSpPr>
      <xdr:spPr>
        <a:xfrm>
          <a:off x="3126922" y="13601700"/>
          <a:ext cx="2588077" cy="609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/>
            <a:t>            LIC. ROMULO GARCIA CABRERA</a:t>
          </a:r>
        </a:p>
        <a:p>
          <a:r>
            <a:rPr lang="es-MX" sz="900"/>
            <a:t>_____________________________________</a:t>
          </a:r>
        </a:p>
        <a:p>
          <a:r>
            <a:rPr lang="es-MX" sz="900"/>
            <a:t>                 PRESIDENTE MUNICIPAL</a:t>
          </a:r>
        </a:p>
      </xdr:txBody>
    </xdr:sp>
    <xdr:clientData/>
  </xdr:twoCellAnchor>
  <xdr:twoCellAnchor>
    <xdr:from>
      <xdr:col>1</xdr:col>
      <xdr:colOff>0</xdr:colOff>
      <xdr:row>85</xdr:row>
      <xdr:rowOff>6805</xdr:rowOff>
    </xdr:from>
    <xdr:to>
      <xdr:col>1</xdr:col>
      <xdr:colOff>2533650</xdr:colOff>
      <xdr:row>88</xdr:row>
      <xdr:rowOff>104776</xdr:rowOff>
    </xdr:to>
    <xdr:sp macro="" textlink="">
      <xdr:nvSpPr>
        <xdr:cNvPr id="3" name="CuadroTexto 2"/>
        <xdr:cNvSpPr txBox="1"/>
      </xdr:nvSpPr>
      <xdr:spPr>
        <a:xfrm>
          <a:off x="161925" y="14608630"/>
          <a:ext cx="2533650" cy="5265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/>
            <a:t>C.P</a:t>
          </a:r>
          <a:r>
            <a:rPr lang="es-MX" sz="900" baseline="0"/>
            <a:t>. JORGE ALEJANDRO CEBALLOS BRIONES</a:t>
          </a:r>
          <a:endParaRPr lang="es-MX" sz="900"/>
        </a:p>
        <a:p>
          <a:r>
            <a:rPr lang="es-MX" sz="900"/>
            <a:t>_____________________________________</a:t>
          </a:r>
        </a:p>
        <a:p>
          <a:r>
            <a:rPr lang="es-MX" sz="900"/>
            <a:t>                 TESORERO MUNICIPAL</a:t>
          </a:r>
        </a:p>
      </xdr:txBody>
    </xdr:sp>
    <xdr:clientData/>
  </xdr:twoCellAnchor>
  <xdr:twoCellAnchor>
    <xdr:from>
      <xdr:col>5</xdr:col>
      <xdr:colOff>0</xdr:colOff>
      <xdr:row>85</xdr:row>
      <xdr:rowOff>47624</xdr:rowOff>
    </xdr:from>
    <xdr:to>
      <xdr:col>7</xdr:col>
      <xdr:colOff>371475</xdr:colOff>
      <xdr:row>89</xdr:row>
      <xdr:rowOff>66675</xdr:rowOff>
    </xdr:to>
    <xdr:sp macro="" textlink="">
      <xdr:nvSpPr>
        <xdr:cNvPr id="4" name="CuadroTexto 3"/>
        <xdr:cNvSpPr txBox="1"/>
      </xdr:nvSpPr>
      <xdr:spPr>
        <a:xfrm>
          <a:off x="6781800" y="14649449"/>
          <a:ext cx="2466975" cy="5905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/>
            <a:t>            ING. ANA MARIBEL</a:t>
          </a:r>
          <a:r>
            <a:rPr lang="es-MX" sz="900" baseline="0"/>
            <a:t> PRADO CRUZ</a:t>
          </a:r>
          <a:endParaRPr lang="es-MX" sz="900"/>
        </a:p>
        <a:p>
          <a:r>
            <a:rPr lang="es-MX" sz="900"/>
            <a:t>_____________________________________</a:t>
          </a:r>
        </a:p>
        <a:p>
          <a:r>
            <a:rPr lang="es-MX" sz="900"/>
            <a:t>                      SINDICO MUNICIPAL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3079297</xdr:colOff>
      <xdr:row>44</xdr:row>
      <xdr:rowOff>0</xdr:rowOff>
    </xdr:from>
    <xdr:to>
      <xdr:col>4</xdr:col>
      <xdr:colOff>95249</xdr:colOff>
      <xdr:row>48</xdr:row>
      <xdr:rowOff>38100</xdr:rowOff>
    </xdr:to>
    <xdr:sp macro="" textlink="">
      <xdr:nvSpPr>
        <xdr:cNvPr id="2" name="CuadroTexto 1"/>
        <xdr:cNvSpPr txBox="1"/>
      </xdr:nvSpPr>
      <xdr:spPr>
        <a:xfrm>
          <a:off x="3355522" y="7086600"/>
          <a:ext cx="2873827" cy="609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/>
            <a:t>            LIC. ROMULO GARCIA CABRERA</a:t>
          </a:r>
        </a:p>
        <a:p>
          <a:r>
            <a:rPr lang="es-MX" sz="900"/>
            <a:t>_____________________________________</a:t>
          </a:r>
        </a:p>
        <a:p>
          <a:r>
            <a:rPr lang="es-MX" sz="900"/>
            <a:t>                 PRESIDENTE MUNICIPAL</a:t>
          </a:r>
        </a:p>
      </xdr:txBody>
    </xdr:sp>
    <xdr:clientData/>
  </xdr:twoCellAnchor>
  <xdr:twoCellAnchor>
    <xdr:from>
      <xdr:col>1</xdr:col>
      <xdr:colOff>0</xdr:colOff>
      <xdr:row>51</xdr:row>
      <xdr:rowOff>6804</xdr:rowOff>
    </xdr:from>
    <xdr:to>
      <xdr:col>1</xdr:col>
      <xdr:colOff>2647950</xdr:colOff>
      <xdr:row>55</xdr:row>
      <xdr:rowOff>88446</xdr:rowOff>
    </xdr:to>
    <xdr:sp macro="" textlink="">
      <xdr:nvSpPr>
        <xdr:cNvPr id="3" name="CuadroTexto 2"/>
        <xdr:cNvSpPr txBox="1"/>
      </xdr:nvSpPr>
      <xdr:spPr>
        <a:xfrm>
          <a:off x="276225" y="8093529"/>
          <a:ext cx="2647950" cy="6531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/>
            <a:t>C.P</a:t>
          </a:r>
          <a:r>
            <a:rPr lang="es-MX" sz="900" baseline="0"/>
            <a:t>. JORGE ALEJANDRO CEBALLOS BRIONES</a:t>
          </a:r>
          <a:endParaRPr lang="es-MX" sz="900"/>
        </a:p>
        <a:p>
          <a:r>
            <a:rPr lang="es-MX" sz="900"/>
            <a:t>_____________________________________</a:t>
          </a:r>
        </a:p>
        <a:p>
          <a:r>
            <a:rPr lang="es-MX" sz="900"/>
            <a:t>                 TESORERO MUNICIPAL</a:t>
          </a:r>
        </a:p>
      </xdr:txBody>
    </xdr:sp>
    <xdr:clientData/>
  </xdr:twoCellAnchor>
  <xdr:twoCellAnchor>
    <xdr:from>
      <xdr:col>5</xdr:col>
      <xdr:colOff>114300</xdr:colOff>
      <xdr:row>51</xdr:row>
      <xdr:rowOff>47624</xdr:rowOff>
    </xdr:from>
    <xdr:to>
      <xdr:col>7</xdr:col>
      <xdr:colOff>485775</xdr:colOff>
      <xdr:row>55</xdr:row>
      <xdr:rowOff>115661</xdr:rowOff>
    </xdr:to>
    <xdr:sp macro="" textlink="">
      <xdr:nvSpPr>
        <xdr:cNvPr id="4" name="CuadroTexto 3"/>
        <xdr:cNvSpPr txBox="1"/>
      </xdr:nvSpPr>
      <xdr:spPr>
        <a:xfrm>
          <a:off x="7296150" y="8134349"/>
          <a:ext cx="2466975" cy="6395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/>
            <a:t>            ING. ANA MARIBEL</a:t>
          </a:r>
          <a:r>
            <a:rPr lang="es-MX" sz="900" baseline="0"/>
            <a:t> PRADO CRUZ</a:t>
          </a:r>
          <a:endParaRPr lang="es-MX" sz="900"/>
        </a:p>
        <a:p>
          <a:r>
            <a:rPr lang="es-MX" sz="900"/>
            <a:t>_____________________________________</a:t>
          </a:r>
        </a:p>
        <a:p>
          <a:r>
            <a:rPr lang="es-MX" sz="900"/>
            <a:t>                      SINDICO MUNICIPAL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6"/>
  <sheetViews>
    <sheetView showGridLines="0" topLeftCell="A67" workbookViewId="0">
      <selection activeCell="B79" sqref="B79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2" t="s">
        <v>128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8" t="s">
        <v>61</v>
      </c>
      <c r="B5" s="7"/>
      <c r="C5" s="14">
        <f>SUM(C6:C12)</f>
        <v>35897178.719999999</v>
      </c>
      <c r="D5" s="14">
        <f>SUM(D6:D12)</f>
        <v>860549.94000000018</v>
      </c>
      <c r="E5" s="14">
        <f>C5+D5</f>
        <v>36757728.659999996</v>
      </c>
      <c r="F5" s="14">
        <f>SUM(F6:F12)</f>
        <v>32800479.66</v>
      </c>
      <c r="G5" s="14">
        <f>SUM(G6:G12)</f>
        <v>32765479.66</v>
      </c>
      <c r="H5" s="14">
        <f>E5-F5</f>
        <v>3957248.9999999963</v>
      </c>
    </row>
    <row r="6" spans="1:8" x14ac:dyDescent="0.2">
      <c r="A6" s="49">
        <v>1100</v>
      </c>
      <c r="B6" s="11" t="s">
        <v>70</v>
      </c>
      <c r="C6" s="15">
        <v>27578053.149999999</v>
      </c>
      <c r="D6" s="15">
        <v>402980.64</v>
      </c>
      <c r="E6" s="15">
        <f t="shared" ref="E6:E69" si="0">C6+D6</f>
        <v>27981033.789999999</v>
      </c>
      <c r="F6" s="15">
        <v>25747351.02</v>
      </c>
      <c r="G6" s="15">
        <v>25747351.02</v>
      </c>
      <c r="H6" s="15">
        <f t="shared" ref="H6:H69" si="1">E6-F6</f>
        <v>2233682.7699999996</v>
      </c>
    </row>
    <row r="7" spans="1:8" x14ac:dyDescent="0.2">
      <c r="A7" s="49">
        <v>1200</v>
      </c>
      <c r="B7" s="11" t="s">
        <v>71</v>
      </c>
      <c r="C7" s="15">
        <v>1077558.08</v>
      </c>
      <c r="D7" s="15">
        <v>276288.26</v>
      </c>
      <c r="E7" s="15">
        <f t="shared" si="0"/>
        <v>1353846.34</v>
      </c>
      <c r="F7" s="15">
        <v>1033516.6</v>
      </c>
      <c r="G7" s="15">
        <v>998516.6</v>
      </c>
      <c r="H7" s="15">
        <f t="shared" si="1"/>
        <v>320329.74000000011</v>
      </c>
    </row>
    <row r="8" spans="1:8" x14ac:dyDescent="0.2">
      <c r="A8" s="49">
        <v>1300</v>
      </c>
      <c r="B8" s="11" t="s">
        <v>72</v>
      </c>
      <c r="C8" s="15">
        <v>4268930.5</v>
      </c>
      <c r="D8" s="15">
        <v>141871.76999999999</v>
      </c>
      <c r="E8" s="15">
        <f t="shared" si="0"/>
        <v>4410802.2699999996</v>
      </c>
      <c r="F8" s="15">
        <v>3697950.23</v>
      </c>
      <c r="G8" s="15">
        <v>3697950.23</v>
      </c>
      <c r="H8" s="15">
        <f t="shared" si="1"/>
        <v>712852.03999999957</v>
      </c>
    </row>
    <row r="9" spans="1:8" x14ac:dyDescent="0.2">
      <c r="A9" s="49">
        <v>1400</v>
      </c>
      <c r="B9" s="11" t="s">
        <v>35</v>
      </c>
      <c r="C9" s="15">
        <v>215441.92000000001</v>
      </c>
      <c r="D9" s="15">
        <v>60000</v>
      </c>
      <c r="E9" s="15">
        <f t="shared" si="0"/>
        <v>275441.92000000004</v>
      </c>
      <c r="F9" s="15">
        <v>123964.95</v>
      </c>
      <c r="G9" s="15">
        <v>123964.95</v>
      </c>
      <c r="H9" s="15">
        <f t="shared" si="1"/>
        <v>151476.97000000003</v>
      </c>
    </row>
    <row r="10" spans="1:8" x14ac:dyDescent="0.2">
      <c r="A10" s="49">
        <v>1500</v>
      </c>
      <c r="B10" s="11" t="s">
        <v>73</v>
      </c>
      <c r="C10" s="15">
        <v>2297195.0699999998</v>
      </c>
      <c r="D10" s="15">
        <v>354867.26</v>
      </c>
      <c r="E10" s="15">
        <f t="shared" si="0"/>
        <v>2652062.33</v>
      </c>
      <c r="F10" s="15">
        <v>2197696.86</v>
      </c>
      <c r="G10" s="15">
        <v>2197696.86</v>
      </c>
      <c r="H10" s="15">
        <f t="shared" si="1"/>
        <v>454365.4700000002</v>
      </c>
    </row>
    <row r="11" spans="1:8" x14ac:dyDescent="0.2">
      <c r="A11" s="49">
        <v>1600</v>
      </c>
      <c r="B11" s="11" t="s">
        <v>36</v>
      </c>
      <c r="C11" s="15">
        <v>460000</v>
      </c>
      <c r="D11" s="15">
        <v>-375457.99</v>
      </c>
      <c r="E11" s="15">
        <f t="shared" si="0"/>
        <v>84542.010000000009</v>
      </c>
      <c r="F11" s="15">
        <v>0</v>
      </c>
      <c r="G11" s="15">
        <v>0</v>
      </c>
      <c r="H11" s="15">
        <f t="shared" si="1"/>
        <v>84542.010000000009</v>
      </c>
    </row>
    <row r="12" spans="1:8" x14ac:dyDescent="0.2">
      <c r="A12" s="49">
        <v>1700</v>
      </c>
      <c r="B12" s="11" t="s">
        <v>74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8" t="s">
        <v>62</v>
      </c>
      <c r="B13" s="7"/>
      <c r="C13" s="15">
        <f>SUM(C14:C22)</f>
        <v>5758700</v>
      </c>
      <c r="D13" s="15">
        <f>SUM(D14:D22)</f>
        <v>580491.65999999992</v>
      </c>
      <c r="E13" s="15">
        <f t="shared" si="0"/>
        <v>6339191.6600000001</v>
      </c>
      <c r="F13" s="15">
        <f>SUM(F14:F22)</f>
        <v>6101018.8699999992</v>
      </c>
      <c r="G13" s="15">
        <f>SUM(G14:G22)</f>
        <v>6064496.2699999996</v>
      </c>
      <c r="H13" s="15">
        <f t="shared" si="1"/>
        <v>238172.79000000097</v>
      </c>
    </row>
    <row r="14" spans="1:8" x14ac:dyDescent="0.2">
      <c r="A14" s="49">
        <v>2100</v>
      </c>
      <c r="B14" s="11" t="s">
        <v>75</v>
      </c>
      <c r="C14" s="15">
        <v>622500</v>
      </c>
      <c r="D14" s="15">
        <v>169255.78</v>
      </c>
      <c r="E14" s="15">
        <f t="shared" si="0"/>
        <v>791755.78</v>
      </c>
      <c r="F14" s="15">
        <v>440557.05</v>
      </c>
      <c r="G14" s="15">
        <v>440557.05</v>
      </c>
      <c r="H14" s="15">
        <f t="shared" si="1"/>
        <v>351198.73000000004</v>
      </c>
    </row>
    <row r="15" spans="1:8" x14ac:dyDescent="0.2">
      <c r="A15" s="49">
        <v>2200</v>
      </c>
      <c r="B15" s="11" t="s">
        <v>76</v>
      </c>
      <c r="C15" s="15">
        <v>279000</v>
      </c>
      <c r="D15" s="15">
        <v>131201.19</v>
      </c>
      <c r="E15" s="15">
        <f t="shared" si="0"/>
        <v>410201.19</v>
      </c>
      <c r="F15" s="15">
        <v>339918.87</v>
      </c>
      <c r="G15" s="15">
        <v>303396.27</v>
      </c>
      <c r="H15" s="15">
        <f t="shared" si="1"/>
        <v>70282.320000000007</v>
      </c>
    </row>
    <row r="16" spans="1:8" x14ac:dyDescent="0.2">
      <c r="A16" s="49">
        <v>2300</v>
      </c>
      <c r="B16" s="11" t="s">
        <v>77</v>
      </c>
      <c r="C16" s="15">
        <v>0</v>
      </c>
      <c r="D16" s="15">
        <v>0</v>
      </c>
      <c r="E16" s="15">
        <f t="shared" si="0"/>
        <v>0</v>
      </c>
      <c r="F16" s="15">
        <v>0</v>
      </c>
      <c r="G16" s="15">
        <v>0</v>
      </c>
      <c r="H16" s="15">
        <f t="shared" si="1"/>
        <v>0</v>
      </c>
    </row>
    <row r="17" spans="1:8" x14ac:dyDescent="0.2">
      <c r="A17" s="49">
        <v>2400</v>
      </c>
      <c r="B17" s="11" t="s">
        <v>78</v>
      </c>
      <c r="C17" s="15">
        <v>665700</v>
      </c>
      <c r="D17" s="15">
        <v>518185.23</v>
      </c>
      <c r="E17" s="15">
        <f t="shared" si="0"/>
        <v>1183885.23</v>
      </c>
      <c r="F17" s="15">
        <v>785933.39</v>
      </c>
      <c r="G17" s="15">
        <v>785933.39</v>
      </c>
      <c r="H17" s="15">
        <f t="shared" si="1"/>
        <v>397951.83999999997</v>
      </c>
    </row>
    <row r="18" spans="1:8" x14ac:dyDescent="0.2">
      <c r="A18" s="49">
        <v>2500</v>
      </c>
      <c r="B18" s="11" t="s">
        <v>79</v>
      </c>
      <c r="C18" s="15">
        <v>185000</v>
      </c>
      <c r="D18" s="15">
        <v>-3022.4</v>
      </c>
      <c r="E18" s="15">
        <f t="shared" si="0"/>
        <v>181977.60000000001</v>
      </c>
      <c r="F18" s="15">
        <v>138356.88</v>
      </c>
      <c r="G18" s="15">
        <v>138356.88</v>
      </c>
      <c r="H18" s="15">
        <f t="shared" si="1"/>
        <v>43620.72</v>
      </c>
    </row>
    <row r="19" spans="1:8" x14ac:dyDescent="0.2">
      <c r="A19" s="49">
        <v>2600</v>
      </c>
      <c r="B19" s="11" t="s">
        <v>80</v>
      </c>
      <c r="C19" s="15">
        <v>3758500</v>
      </c>
      <c r="D19" s="15">
        <v>-302619.40000000002</v>
      </c>
      <c r="E19" s="15">
        <f t="shared" si="0"/>
        <v>3455880.6</v>
      </c>
      <c r="F19" s="15">
        <v>4283971.99</v>
      </c>
      <c r="G19" s="15">
        <v>4283971.99</v>
      </c>
      <c r="H19" s="15">
        <f t="shared" si="1"/>
        <v>-828091.39000000013</v>
      </c>
    </row>
    <row r="20" spans="1:8" x14ac:dyDescent="0.2">
      <c r="A20" s="49">
        <v>2700</v>
      </c>
      <c r="B20" s="11" t="s">
        <v>81</v>
      </c>
      <c r="C20" s="15">
        <v>164000</v>
      </c>
      <c r="D20" s="15">
        <v>43049.15</v>
      </c>
      <c r="E20" s="15">
        <f t="shared" si="0"/>
        <v>207049.15</v>
      </c>
      <c r="F20" s="15">
        <v>53767.97</v>
      </c>
      <c r="G20" s="15">
        <v>53767.97</v>
      </c>
      <c r="H20" s="15">
        <f t="shared" si="1"/>
        <v>153281.18</v>
      </c>
    </row>
    <row r="21" spans="1:8" x14ac:dyDescent="0.2">
      <c r="A21" s="49">
        <v>2800</v>
      </c>
      <c r="B21" s="11" t="s">
        <v>82</v>
      </c>
      <c r="C21" s="15">
        <v>0</v>
      </c>
      <c r="D21" s="15">
        <v>10000</v>
      </c>
      <c r="E21" s="15">
        <f t="shared" si="0"/>
        <v>10000</v>
      </c>
      <c r="F21" s="15">
        <v>6400</v>
      </c>
      <c r="G21" s="15">
        <v>6400</v>
      </c>
      <c r="H21" s="15">
        <f t="shared" si="1"/>
        <v>3600</v>
      </c>
    </row>
    <row r="22" spans="1:8" x14ac:dyDescent="0.2">
      <c r="A22" s="49">
        <v>2900</v>
      </c>
      <c r="B22" s="11" t="s">
        <v>83</v>
      </c>
      <c r="C22" s="15">
        <v>84000</v>
      </c>
      <c r="D22" s="15">
        <v>14442.11</v>
      </c>
      <c r="E22" s="15">
        <f t="shared" si="0"/>
        <v>98442.11</v>
      </c>
      <c r="F22" s="15">
        <v>52112.72</v>
      </c>
      <c r="G22" s="15">
        <v>52112.72</v>
      </c>
      <c r="H22" s="15">
        <f t="shared" si="1"/>
        <v>46329.39</v>
      </c>
    </row>
    <row r="23" spans="1:8" x14ac:dyDescent="0.2">
      <c r="A23" s="48" t="s">
        <v>63</v>
      </c>
      <c r="B23" s="7"/>
      <c r="C23" s="15">
        <f>SUM(C24:C32)</f>
        <v>12358310.42</v>
      </c>
      <c r="D23" s="15">
        <f>SUM(D24:D32)</f>
        <v>2360214.0700000003</v>
      </c>
      <c r="E23" s="15">
        <f t="shared" si="0"/>
        <v>14718524.49</v>
      </c>
      <c r="F23" s="15">
        <f>SUM(F24:F32)</f>
        <v>10886867.9</v>
      </c>
      <c r="G23" s="15">
        <f>SUM(G24:G32)</f>
        <v>10759593.09</v>
      </c>
      <c r="H23" s="15">
        <f t="shared" si="1"/>
        <v>3831656.59</v>
      </c>
    </row>
    <row r="24" spans="1:8" x14ac:dyDescent="0.2">
      <c r="A24" s="49">
        <v>3100</v>
      </c>
      <c r="B24" s="11" t="s">
        <v>84</v>
      </c>
      <c r="C24" s="15">
        <v>2319300</v>
      </c>
      <c r="D24" s="15">
        <v>141226.98000000001</v>
      </c>
      <c r="E24" s="15">
        <f t="shared" si="0"/>
        <v>2460526.98</v>
      </c>
      <c r="F24" s="15">
        <v>2132476.3199999998</v>
      </c>
      <c r="G24" s="15">
        <v>2103672.3199999998</v>
      </c>
      <c r="H24" s="15">
        <f t="shared" si="1"/>
        <v>328050.66000000015</v>
      </c>
    </row>
    <row r="25" spans="1:8" x14ac:dyDescent="0.2">
      <c r="A25" s="49">
        <v>3200</v>
      </c>
      <c r="B25" s="11" t="s">
        <v>85</v>
      </c>
      <c r="C25" s="15">
        <v>331000</v>
      </c>
      <c r="D25" s="15">
        <v>35347.18</v>
      </c>
      <c r="E25" s="15">
        <f t="shared" si="0"/>
        <v>366347.18</v>
      </c>
      <c r="F25" s="15">
        <v>217375.64</v>
      </c>
      <c r="G25" s="15">
        <v>217375.64</v>
      </c>
      <c r="H25" s="15">
        <f t="shared" si="1"/>
        <v>148971.53999999998</v>
      </c>
    </row>
    <row r="26" spans="1:8" x14ac:dyDescent="0.2">
      <c r="A26" s="49">
        <v>3300</v>
      </c>
      <c r="B26" s="11" t="s">
        <v>86</v>
      </c>
      <c r="C26" s="15">
        <v>107000</v>
      </c>
      <c r="D26" s="15">
        <v>42504.800000000003</v>
      </c>
      <c r="E26" s="15">
        <f t="shared" si="0"/>
        <v>149504.79999999999</v>
      </c>
      <c r="F26" s="15">
        <v>80085</v>
      </c>
      <c r="G26" s="15">
        <v>80085</v>
      </c>
      <c r="H26" s="15">
        <f t="shared" si="1"/>
        <v>69419.799999999988</v>
      </c>
    </row>
    <row r="27" spans="1:8" x14ac:dyDescent="0.2">
      <c r="A27" s="49">
        <v>3400</v>
      </c>
      <c r="B27" s="11" t="s">
        <v>87</v>
      </c>
      <c r="C27" s="15">
        <v>327000</v>
      </c>
      <c r="D27" s="15">
        <v>911224.48</v>
      </c>
      <c r="E27" s="15">
        <f t="shared" si="0"/>
        <v>1238224.48</v>
      </c>
      <c r="F27" s="15">
        <v>360350.6</v>
      </c>
      <c r="G27" s="15">
        <v>360350.6</v>
      </c>
      <c r="H27" s="15">
        <f t="shared" si="1"/>
        <v>877873.88</v>
      </c>
    </row>
    <row r="28" spans="1:8" x14ac:dyDescent="0.2">
      <c r="A28" s="49">
        <v>3500</v>
      </c>
      <c r="B28" s="11" t="s">
        <v>88</v>
      </c>
      <c r="C28" s="15">
        <v>2541900</v>
      </c>
      <c r="D28" s="15">
        <v>715601.08</v>
      </c>
      <c r="E28" s="15">
        <f t="shared" si="0"/>
        <v>3257501.08</v>
      </c>
      <c r="F28" s="15">
        <v>2155544.42</v>
      </c>
      <c r="G28" s="15">
        <v>2132867.81</v>
      </c>
      <c r="H28" s="15">
        <f t="shared" si="1"/>
        <v>1101956.6600000001</v>
      </c>
    </row>
    <row r="29" spans="1:8" x14ac:dyDescent="0.2">
      <c r="A29" s="49">
        <v>3600</v>
      </c>
      <c r="B29" s="11" t="s">
        <v>89</v>
      </c>
      <c r="C29" s="15">
        <v>332000</v>
      </c>
      <c r="D29" s="15">
        <v>-33401.94</v>
      </c>
      <c r="E29" s="15">
        <f t="shared" si="0"/>
        <v>298598.06</v>
      </c>
      <c r="F29" s="15">
        <v>93106.48</v>
      </c>
      <c r="G29" s="15">
        <v>93106.48</v>
      </c>
      <c r="H29" s="15">
        <f t="shared" si="1"/>
        <v>205491.58000000002</v>
      </c>
    </row>
    <row r="30" spans="1:8" x14ac:dyDescent="0.2">
      <c r="A30" s="49">
        <v>3700</v>
      </c>
      <c r="B30" s="11" t="s">
        <v>90</v>
      </c>
      <c r="C30" s="15">
        <v>297300</v>
      </c>
      <c r="D30" s="15">
        <v>182760.14</v>
      </c>
      <c r="E30" s="15">
        <f t="shared" si="0"/>
        <v>480060.14</v>
      </c>
      <c r="F30" s="15">
        <v>262954.15999999997</v>
      </c>
      <c r="G30" s="15">
        <v>260959.96</v>
      </c>
      <c r="H30" s="15">
        <f t="shared" si="1"/>
        <v>217105.98000000004</v>
      </c>
    </row>
    <row r="31" spans="1:8" x14ac:dyDescent="0.2">
      <c r="A31" s="49">
        <v>3800</v>
      </c>
      <c r="B31" s="11" t="s">
        <v>91</v>
      </c>
      <c r="C31" s="15">
        <v>5429000</v>
      </c>
      <c r="D31" s="15">
        <v>-1031513.66</v>
      </c>
      <c r="E31" s="15">
        <f t="shared" si="0"/>
        <v>4397486.34</v>
      </c>
      <c r="F31" s="15">
        <v>3962776</v>
      </c>
      <c r="G31" s="15">
        <v>3888976</v>
      </c>
      <c r="H31" s="15">
        <f t="shared" si="1"/>
        <v>434710.33999999985</v>
      </c>
    </row>
    <row r="32" spans="1:8" x14ac:dyDescent="0.2">
      <c r="A32" s="49">
        <v>3900</v>
      </c>
      <c r="B32" s="11" t="s">
        <v>19</v>
      </c>
      <c r="C32" s="15">
        <v>673810.42</v>
      </c>
      <c r="D32" s="15">
        <v>1396465.01</v>
      </c>
      <c r="E32" s="15">
        <f t="shared" si="0"/>
        <v>2070275.4300000002</v>
      </c>
      <c r="F32" s="15">
        <v>1622199.28</v>
      </c>
      <c r="G32" s="15">
        <v>1622199.28</v>
      </c>
      <c r="H32" s="15">
        <f t="shared" si="1"/>
        <v>448076.15000000014</v>
      </c>
    </row>
    <row r="33" spans="1:8" x14ac:dyDescent="0.2">
      <c r="A33" s="48" t="s">
        <v>64</v>
      </c>
      <c r="B33" s="7"/>
      <c r="C33" s="15">
        <f>SUM(C34:C42)</f>
        <v>12020000</v>
      </c>
      <c r="D33" s="15">
        <f>SUM(D34:D42)</f>
        <v>15989890.82</v>
      </c>
      <c r="E33" s="15">
        <f t="shared" si="0"/>
        <v>28009890.82</v>
      </c>
      <c r="F33" s="15">
        <f>SUM(F34:F42)</f>
        <v>25892595.25</v>
      </c>
      <c r="G33" s="15">
        <f>SUM(G34:G42)</f>
        <v>24326072.310000002</v>
      </c>
      <c r="H33" s="15">
        <f t="shared" si="1"/>
        <v>2117295.5700000003</v>
      </c>
    </row>
    <row r="34" spans="1:8" x14ac:dyDescent="0.2">
      <c r="A34" s="49">
        <v>4100</v>
      </c>
      <c r="B34" s="11" t="s">
        <v>92</v>
      </c>
      <c r="C34" s="15">
        <v>0</v>
      </c>
      <c r="D34" s="15">
        <v>0</v>
      </c>
      <c r="E34" s="15">
        <f t="shared" si="0"/>
        <v>0</v>
      </c>
      <c r="F34" s="15">
        <v>0</v>
      </c>
      <c r="G34" s="15">
        <v>0</v>
      </c>
      <c r="H34" s="15">
        <f t="shared" si="1"/>
        <v>0</v>
      </c>
    </row>
    <row r="35" spans="1:8" x14ac:dyDescent="0.2">
      <c r="A35" s="49">
        <v>4200</v>
      </c>
      <c r="B35" s="11" t="s">
        <v>93</v>
      </c>
      <c r="C35" s="15">
        <v>5520000</v>
      </c>
      <c r="D35" s="15">
        <v>800000</v>
      </c>
      <c r="E35" s="15">
        <f t="shared" si="0"/>
        <v>6320000</v>
      </c>
      <c r="F35" s="15">
        <v>6290000</v>
      </c>
      <c r="G35" s="15">
        <v>6290000</v>
      </c>
      <c r="H35" s="15">
        <f t="shared" si="1"/>
        <v>30000</v>
      </c>
    </row>
    <row r="36" spans="1:8" x14ac:dyDescent="0.2">
      <c r="A36" s="49">
        <v>4300</v>
      </c>
      <c r="B36" s="11" t="s">
        <v>94</v>
      </c>
      <c r="C36" s="15">
        <v>4000000</v>
      </c>
      <c r="D36" s="15">
        <v>0</v>
      </c>
      <c r="E36" s="15">
        <f t="shared" si="0"/>
        <v>4000000</v>
      </c>
      <c r="F36" s="15">
        <v>3091944.01</v>
      </c>
      <c r="G36" s="15">
        <v>3091944.01</v>
      </c>
      <c r="H36" s="15">
        <f t="shared" si="1"/>
        <v>908055.99000000022</v>
      </c>
    </row>
    <row r="37" spans="1:8" x14ac:dyDescent="0.2">
      <c r="A37" s="49">
        <v>4400</v>
      </c>
      <c r="B37" s="11" t="s">
        <v>95</v>
      </c>
      <c r="C37" s="15">
        <v>2500000</v>
      </c>
      <c r="D37" s="15">
        <v>15189890.82</v>
      </c>
      <c r="E37" s="15">
        <f t="shared" si="0"/>
        <v>17689890.82</v>
      </c>
      <c r="F37" s="15">
        <v>16510651.24</v>
      </c>
      <c r="G37" s="15">
        <v>14944128.300000001</v>
      </c>
      <c r="H37" s="15">
        <f t="shared" si="1"/>
        <v>1179239.58</v>
      </c>
    </row>
    <row r="38" spans="1:8" x14ac:dyDescent="0.2">
      <c r="A38" s="49">
        <v>4500</v>
      </c>
      <c r="B38" s="11" t="s">
        <v>41</v>
      </c>
      <c r="C38" s="15">
        <v>0</v>
      </c>
      <c r="D38" s="15">
        <v>0</v>
      </c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49">
        <v>4600</v>
      </c>
      <c r="B39" s="11" t="s">
        <v>96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9">
        <v>4700</v>
      </c>
      <c r="B40" s="11" t="s">
        <v>97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9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9">
        <v>4900</v>
      </c>
      <c r="B42" s="11" t="s">
        <v>98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8" t="s">
        <v>65</v>
      </c>
      <c r="B43" s="7"/>
      <c r="C43" s="15">
        <f>SUM(C44:C52)</f>
        <v>754000</v>
      </c>
      <c r="D43" s="15">
        <f>SUM(D44:D52)</f>
        <v>1166868.49</v>
      </c>
      <c r="E43" s="15">
        <f t="shared" si="0"/>
        <v>1920868.49</v>
      </c>
      <c r="F43" s="15">
        <f>SUM(F44:F52)</f>
        <v>1255120.29</v>
      </c>
      <c r="G43" s="15">
        <f>SUM(G44:G52)</f>
        <v>1255120.29</v>
      </c>
      <c r="H43" s="15">
        <f t="shared" si="1"/>
        <v>665748.19999999995</v>
      </c>
    </row>
    <row r="44" spans="1:8" x14ac:dyDescent="0.2">
      <c r="A44" s="49">
        <v>5100</v>
      </c>
      <c r="B44" s="11" t="s">
        <v>99</v>
      </c>
      <c r="C44" s="15">
        <v>592000</v>
      </c>
      <c r="D44" s="15">
        <v>56253.49</v>
      </c>
      <c r="E44" s="15">
        <f t="shared" si="0"/>
        <v>648253.49</v>
      </c>
      <c r="F44" s="15">
        <v>114623.31</v>
      </c>
      <c r="G44" s="15">
        <v>114623.31</v>
      </c>
      <c r="H44" s="15">
        <f t="shared" si="1"/>
        <v>533630.17999999993</v>
      </c>
    </row>
    <row r="45" spans="1:8" x14ac:dyDescent="0.2">
      <c r="A45" s="49">
        <v>5200</v>
      </c>
      <c r="B45" s="11" t="s">
        <v>100</v>
      </c>
      <c r="C45" s="15">
        <v>44000</v>
      </c>
      <c r="D45" s="15">
        <v>-11840</v>
      </c>
      <c r="E45" s="15">
        <f t="shared" si="0"/>
        <v>32160</v>
      </c>
      <c r="F45" s="15">
        <v>0</v>
      </c>
      <c r="G45" s="15">
        <v>0</v>
      </c>
      <c r="H45" s="15">
        <f t="shared" si="1"/>
        <v>32160</v>
      </c>
    </row>
    <row r="46" spans="1:8" x14ac:dyDescent="0.2">
      <c r="A46" s="49">
        <v>5300</v>
      </c>
      <c r="B46" s="11" t="s">
        <v>101</v>
      </c>
      <c r="C46" s="15">
        <v>10000</v>
      </c>
      <c r="D46" s="15">
        <v>0</v>
      </c>
      <c r="E46" s="15">
        <f t="shared" si="0"/>
        <v>10000</v>
      </c>
      <c r="F46" s="15">
        <v>0</v>
      </c>
      <c r="G46" s="15">
        <v>0</v>
      </c>
      <c r="H46" s="15">
        <f t="shared" si="1"/>
        <v>10000</v>
      </c>
    </row>
    <row r="47" spans="1:8" x14ac:dyDescent="0.2">
      <c r="A47" s="49">
        <v>5400</v>
      </c>
      <c r="B47" s="11" t="s">
        <v>102</v>
      </c>
      <c r="C47" s="15">
        <v>0</v>
      </c>
      <c r="D47" s="15">
        <v>1158000</v>
      </c>
      <c r="E47" s="15">
        <f t="shared" si="0"/>
        <v>1158000</v>
      </c>
      <c r="F47" s="15">
        <v>1130598</v>
      </c>
      <c r="G47" s="15">
        <v>1130598</v>
      </c>
      <c r="H47" s="15">
        <f t="shared" si="1"/>
        <v>27402</v>
      </c>
    </row>
    <row r="48" spans="1:8" x14ac:dyDescent="0.2">
      <c r="A48" s="49">
        <v>5500</v>
      </c>
      <c r="B48" s="11" t="s">
        <v>103</v>
      </c>
      <c r="C48" s="15">
        <v>0</v>
      </c>
      <c r="D48" s="15">
        <v>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49">
        <v>5600</v>
      </c>
      <c r="B49" s="11" t="s">
        <v>104</v>
      </c>
      <c r="C49" s="15">
        <v>101000</v>
      </c>
      <c r="D49" s="15">
        <v>-36051</v>
      </c>
      <c r="E49" s="15">
        <f t="shared" si="0"/>
        <v>64949</v>
      </c>
      <c r="F49" s="15">
        <v>9898.98</v>
      </c>
      <c r="G49" s="15">
        <v>9898.98</v>
      </c>
      <c r="H49" s="15">
        <f t="shared" si="1"/>
        <v>55050.020000000004</v>
      </c>
    </row>
    <row r="50" spans="1:8" x14ac:dyDescent="0.2">
      <c r="A50" s="49">
        <v>5700</v>
      </c>
      <c r="B50" s="11" t="s">
        <v>105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9">
        <v>5800</v>
      </c>
      <c r="B51" s="11" t="s">
        <v>106</v>
      </c>
      <c r="C51" s="15">
        <v>0</v>
      </c>
      <c r="D51" s="15">
        <v>0</v>
      </c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49">
        <v>5900</v>
      </c>
      <c r="B52" s="11" t="s">
        <v>107</v>
      </c>
      <c r="C52" s="15">
        <v>7000</v>
      </c>
      <c r="D52" s="15">
        <v>506</v>
      </c>
      <c r="E52" s="15">
        <f t="shared" si="0"/>
        <v>7506</v>
      </c>
      <c r="F52" s="15">
        <v>0</v>
      </c>
      <c r="G52" s="15">
        <v>0</v>
      </c>
      <c r="H52" s="15">
        <f t="shared" si="1"/>
        <v>7506</v>
      </c>
    </row>
    <row r="53" spans="1:8" x14ac:dyDescent="0.2">
      <c r="A53" s="48" t="s">
        <v>66</v>
      </c>
      <c r="B53" s="7"/>
      <c r="C53" s="15">
        <f>SUM(C54:C56)</f>
        <v>250000</v>
      </c>
      <c r="D53" s="15">
        <f>SUM(D54:D56)</f>
        <v>43432936.480000004</v>
      </c>
      <c r="E53" s="15">
        <f t="shared" si="0"/>
        <v>43682936.480000004</v>
      </c>
      <c r="F53" s="15">
        <f>SUM(F54:F56)</f>
        <v>41949060.700000003</v>
      </c>
      <c r="G53" s="15">
        <f>SUM(G54:G56)</f>
        <v>39434957.090000004</v>
      </c>
      <c r="H53" s="15">
        <f t="shared" si="1"/>
        <v>1733875.7800000012</v>
      </c>
    </row>
    <row r="54" spans="1:8" x14ac:dyDescent="0.2">
      <c r="A54" s="49">
        <v>6100</v>
      </c>
      <c r="B54" s="11" t="s">
        <v>108</v>
      </c>
      <c r="C54" s="15">
        <v>0</v>
      </c>
      <c r="D54" s="15">
        <v>43143471.450000003</v>
      </c>
      <c r="E54" s="15">
        <f t="shared" si="0"/>
        <v>43143471.450000003</v>
      </c>
      <c r="F54" s="15">
        <v>41508181.780000001</v>
      </c>
      <c r="G54" s="15">
        <v>38994078.170000002</v>
      </c>
      <c r="H54" s="15">
        <f t="shared" si="1"/>
        <v>1635289.6700000018</v>
      </c>
    </row>
    <row r="55" spans="1:8" x14ac:dyDescent="0.2">
      <c r="A55" s="49">
        <v>6200</v>
      </c>
      <c r="B55" s="11" t="s">
        <v>109</v>
      </c>
      <c r="C55" s="15">
        <v>0</v>
      </c>
      <c r="D55" s="15">
        <v>0</v>
      </c>
      <c r="E55" s="15">
        <f t="shared" si="0"/>
        <v>0</v>
      </c>
      <c r="F55" s="15">
        <v>0</v>
      </c>
      <c r="G55" s="15">
        <v>0</v>
      </c>
      <c r="H55" s="15">
        <f t="shared" si="1"/>
        <v>0</v>
      </c>
    </row>
    <row r="56" spans="1:8" x14ac:dyDescent="0.2">
      <c r="A56" s="49">
        <v>6300</v>
      </c>
      <c r="B56" s="11" t="s">
        <v>110</v>
      </c>
      <c r="C56" s="15">
        <v>250000</v>
      </c>
      <c r="D56" s="15">
        <v>289465.03000000003</v>
      </c>
      <c r="E56" s="15">
        <f t="shared" si="0"/>
        <v>539465.03</v>
      </c>
      <c r="F56" s="15">
        <v>440878.92</v>
      </c>
      <c r="G56" s="15">
        <v>440878.92</v>
      </c>
      <c r="H56" s="15">
        <f t="shared" si="1"/>
        <v>98586.110000000044</v>
      </c>
    </row>
    <row r="57" spans="1:8" x14ac:dyDescent="0.2">
      <c r="A57" s="48" t="s">
        <v>67</v>
      </c>
      <c r="B57" s="7"/>
      <c r="C57" s="15">
        <f>SUM(C58:C64)</f>
        <v>27634810.859999999</v>
      </c>
      <c r="D57" s="15">
        <f>SUM(D58:D64)</f>
        <v>-23557831.809999999</v>
      </c>
      <c r="E57" s="15">
        <f t="shared" si="0"/>
        <v>4076979.0500000007</v>
      </c>
      <c r="F57" s="15">
        <f>SUM(F58:F64)</f>
        <v>0</v>
      </c>
      <c r="G57" s="15">
        <f>SUM(G58:G64)</f>
        <v>0</v>
      </c>
      <c r="H57" s="15">
        <f t="shared" si="1"/>
        <v>4076979.0500000007</v>
      </c>
    </row>
    <row r="58" spans="1:8" x14ac:dyDescent="0.2">
      <c r="A58" s="49">
        <v>7100</v>
      </c>
      <c r="B58" s="11" t="s">
        <v>111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9">
        <v>7200</v>
      </c>
      <c r="B59" s="11" t="s">
        <v>112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9">
        <v>7300</v>
      </c>
      <c r="B60" s="11" t="s">
        <v>113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9">
        <v>7400</v>
      </c>
      <c r="B61" s="11" t="s">
        <v>114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9">
        <v>7500</v>
      </c>
      <c r="B62" s="11" t="s">
        <v>115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9">
        <v>7600</v>
      </c>
      <c r="B63" s="11" t="s">
        <v>116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9">
        <v>7900</v>
      </c>
      <c r="B64" s="11" t="s">
        <v>117</v>
      </c>
      <c r="C64" s="15">
        <v>27634810.859999999</v>
      </c>
      <c r="D64" s="15">
        <v>-23557831.809999999</v>
      </c>
      <c r="E64" s="15">
        <f t="shared" si="0"/>
        <v>4076979.0500000007</v>
      </c>
      <c r="F64" s="15">
        <v>0</v>
      </c>
      <c r="G64" s="15">
        <v>0</v>
      </c>
      <c r="H64" s="15">
        <f t="shared" si="1"/>
        <v>4076979.0500000007</v>
      </c>
    </row>
    <row r="65" spans="1:8" x14ac:dyDescent="0.2">
      <c r="A65" s="48" t="s">
        <v>68</v>
      </c>
      <c r="B65" s="7"/>
      <c r="C65" s="15">
        <f>SUM(C66:C68)</f>
        <v>0</v>
      </c>
      <c r="D65" s="15">
        <f>SUM(D66:D68)</f>
        <v>935936.4</v>
      </c>
      <c r="E65" s="15">
        <f t="shared" si="0"/>
        <v>935936.4</v>
      </c>
      <c r="F65" s="15">
        <f>SUM(F66:F68)</f>
        <v>935936.4</v>
      </c>
      <c r="G65" s="15">
        <f>SUM(G66:G68)</f>
        <v>935936.4</v>
      </c>
      <c r="H65" s="15">
        <f t="shared" si="1"/>
        <v>0</v>
      </c>
    </row>
    <row r="66" spans="1:8" x14ac:dyDescent="0.2">
      <c r="A66" s="49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9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9">
        <v>8500</v>
      </c>
      <c r="B68" s="11" t="s">
        <v>40</v>
      </c>
      <c r="C68" s="15">
        <v>0</v>
      </c>
      <c r="D68" s="15">
        <v>935936.4</v>
      </c>
      <c r="E68" s="15">
        <f t="shared" si="0"/>
        <v>935936.4</v>
      </c>
      <c r="F68" s="15">
        <v>935936.4</v>
      </c>
      <c r="G68" s="15">
        <v>935936.4</v>
      </c>
      <c r="H68" s="15">
        <f t="shared" si="1"/>
        <v>0</v>
      </c>
    </row>
    <row r="69" spans="1:8" x14ac:dyDescent="0.2">
      <c r="A69" s="48" t="s">
        <v>69</v>
      </c>
      <c r="B69" s="7"/>
      <c r="C69" s="15">
        <f>SUM(C70:C76)</f>
        <v>0</v>
      </c>
      <c r="D69" s="15">
        <f>SUM(D70:D76)</f>
        <v>0</v>
      </c>
      <c r="E69" s="15">
        <f t="shared" si="0"/>
        <v>0</v>
      </c>
      <c r="F69" s="15">
        <f>SUM(F70:F76)</f>
        <v>0</v>
      </c>
      <c r="G69" s="15">
        <f>SUM(G70:G76)</f>
        <v>0</v>
      </c>
      <c r="H69" s="15">
        <f t="shared" si="1"/>
        <v>0</v>
      </c>
    </row>
    <row r="70" spans="1:8" x14ac:dyDescent="0.2">
      <c r="A70" s="49">
        <v>9100</v>
      </c>
      <c r="B70" s="11" t="s">
        <v>118</v>
      </c>
      <c r="C70" s="15">
        <v>0</v>
      </c>
      <c r="D70" s="15">
        <v>0</v>
      </c>
      <c r="E70" s="15">
        <f t="shared" ref="E70:E76" si="2">C70+D70</f>
        <v>0</v>
      </c>
      <c r="F70" s="15">
        <v>0</v>
      </c>
      <c r="G70" s="15">
        <v>0</v>
      </c>
      <c r="H70" s="15">
        <f t="shared" ref="H70:H76" si="3">E70-F70</f>
        <v>0</v>
      </c>
    </row>
    <row r="71" spans="1:8" x14ac:dyDescent="0.2">
      <c r="A71" s="49">
        <v>9200</v>
      </c>
      <c r="B71" s="11" t="s">
        <v>119</v>
      </c>
      <c r="C71" s="15">
        <v>0</v>
      </c>
      <c r="D71" s="15">
        <v>0</v>
      </c>
      <c r="E71" s="15">
        <f t="shared" si="2"/>
        <v>0</v>
      </c>
      <c r="F71" s="15">
        <v>0</v>
      </c>
      <c r="G71" s="15">
        <v>0</v>
      </c>
      <c r="H71" s="15">
        <f t="shared" si="3"/>
        <v>0</v>
      </c>
    </row>
    <row r="72" spans="1:8" x14ac:dyDescent="0.2">
      <c r="A72" s="49">
        <v>9300</v>
      </c>
      <c r="B72" s="11" t="s">
        <v>120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9">
        <v>9400</v>
      </c>
      <c r="B73" s="11" t="s">
        <v>121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9">
        <v>9500</v>
      </c>
      <c r="B74" s="11" t="s">
        <v>122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9">
        <v>9600</v>
      </c>
      <c r="B75" s="11" t="s">
        <v>123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9">
        <v>9900</v>
      </c>
      <c r="B76" s="12" t="s">
        <v>124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53</v>
      </c>
      <c r="C77" s="17">
        <f t="shared" ref="C77:H77" si="4">SUM(C5+C13+C23+C33+C43+C53+C57+C65+C69)</f>
        <v>94673000</v>
      </c>
      <c r="D77" s="17">
        <f t="shared" si="4"/>
        <v>41769056.050000004</v>
      </c>
      <c r="E77" s="17">
        <f t="shared" si="4"/>
        <v>136442056.05000001</v>
      </c>
      <c r="F77" s="17">
        <f t="shared" si="4"/>
        <v>119821079.07000002</v>
      </c>
      <c r="G77" s="17">
        <f t="shared" si="4"/>
        <v>115541655.11000001</v>
      </c>
      <c r="H77" s="17">
        <f t="shared" si="4"/>
        <v>16620976.979999999</v>
      </c>
    </row>
    <row r="78" spans="1:8" x14ac:dyDescent="0.2">
      <c r="A78" s="64"/>
      <c r="B78" s="65"/>
      <c r="C78" s="63"/>
      <c r="D78" s="63"/>
      <c r="E78" s="63"/>
      <c r="F78" s="63"/>
      <c r="G78" s="63"/>
    </row>
    <row r="79" spans="1:8" x14ac:dyDescent="0.2">
      <c r="A79" s="64"/>
      <c r="B79" s="66"/>
      <c r="C79" s="63"/>
      <c r="D79" s="63"/>
      <c r="E79" s="63"/>
      <c r="F79" s="63"/>
      <c r="G79" s="63"/>
    </row>
    <row r="80" spans="1:8" x14ac:dyDescent="0.2">
      <c r="A80" s="64"/>
      <c r="B80" s="66"/>
      <c r="C80" s="63"/>
      <c r="D80" s="63"/>
      <c r="E80" s="63"/>
      <c r="F80" s="63"/>
      <c r="G80" s="63"/>
    </row>
    <row r="81" spans="1:2" x14ac:dyDescent="0.2">
      <c r="A81" s="64"/>
      <c r="B81" s="66"/>
    </row>
    <row r="82" spans="1:2" x14ac:dyDescent="0.2">
      <c r="A82" s="64"/>
      <c r="B82" s="66"/>
    </row>
    <row r="83" spans="1:2" x14ac:dyDescent="0.2">
      <c r="A83" s="64"/>
      <c r="B83" s="66"/>
    </row>
    <row r="84" spans="1:2" x14ac:dyDescent="0.2">
      <c r="A84" s="64"/>
      <c r="B84" s="66"/>
    </row>
    <row r="85" spans="1:2" x14ac:dyDescent="0.2">
      <c r="A85" s="64"/>
      <c r="B85" s="66"/>
    </row>
    <row r="86" spans="1:2" x14ac:dyDescent="0.2">
      <c r="A86" s="64"/>
      <c r="B86" s="66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scale="8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showGridLines="0" topLeftCell="A7" zoomScaleNormal="100" workbookViewId="0">
      <selection activeCell="B18" sqref="B18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2" t="s">
        <v>129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93669000</v>
      </c>
      <c r="D6" s="50">
        <v>-3766685.32</v>
      </c>
      <c r="E6" s="50">
        <f>C6+D6</f>
        <v>89902314.680000007</v>
      </c>
      <c r="F6" s="50">
        <v>75680961.680000007</v>
      </c>
      <c r="G6" s="50">
        <v>73915641.329999998</v>
      </c>
      <c r="H6" s="50">
        <f>E6-F6</f>
        <v>14221353</v>
      </c>
    </row>
    <row r="7" spans="1:8" x14ac:dyDescent="0.2">
      <c r="A7" s="5"/>
      <c r="B7" s="18"/>
      <c r="C7" s="50"/>
      <c r="D7" s="50"/>
      <c r="E7" s="50"/>
      <c r="F7" s="50"/>
      <c r="G7" s="50"/>
      <c r="H7" s="50"/>
    </row>
    <row r="8" spans="1:8" x14ac:dyDescent="0.2">
      <c r="A8" s="5"/>
      <c r="B8" s="18" t="s">
        <v>1</v>
      </c>
      <c r="C8" s="50">
        <v>1004000</v>
      </c>
      <c r="D8" s="50">
        <v>45535741.369999997</v>
      </c>
      <c r="E8" s="50">
        <f>C8+D8</f>
        <v>46539741.369999997</v>
      </c>
      <c r="F8" s="50">
        <v>44140117.390000001</v>
      </c>
      <c r="G8" s="50">
        <v>41626013.780000001</v>
      </c>
      <c r="H8" s="50">
        <f>E8-F8</f>
        <v>2399623.9799999967</v>
      </c>
    </row>
    <row r="9" spans="1:8" x14ac:dyDescent="0.2">
      <c r="A9" s="5"/>
      <c r="B9" s="18"/>
      <c r="C9" s="50"/>
      <c r="D9" s="50"/>
      <c r="E9" s="50"/>
      <c r="F9" s="50"/>
      <c r="G9" s="50"/>
      <c r="H9" s="50"/>
    </row>
    <row r="10" spans="1:8" x14ac:dyDescent="0.2">
      <c r="A10" s="5"/>
      <c r="B10" s="18" t="s">
        <v>2</v>
      </c>
      <c r="C10" s="50">
        <v>0</v>
      </c>
      <c r="D10" s="50">
        <v>0</v>
      </c>
      <c r="E10" s="50">
        <f>C10+D10</f>
        <v>0</v>
      </c>
      <c r="F10" s="50">
        <v>0</v>
      </c>
      <c r="G10" s="50">
        <v>0</v>
      </c>
      <c r="H10" s="50">
        <f>E10-F10</f>
        <v>0</v>
      </c>
    </row>
    <row r="11" spans="1:8" x14ac:dyDescent="0.2">
      <c r="A11" s="5"/>
      <c r="B11" s="18"/>
      <c r="C11" s="50"/>
      <c r="D11" s="50"/>
      <c r="E11" s="50"/>
      <c r="F11" s="50"/>
      <c r="G11" s="50"/>
      <c r="H11" s="50"/>
    </row>
    <row r="12" spans="1:8" x14ac:dyDescent="0.2">
      <c r="A12" s="5"/>
      <c r="B12" s="18" t="s">
        <v>41</v>
      </c>
      <c r="C12" s="50">
        <v>0</v>
      </c>
      <c r="D12" s="50">
        <v>0</v>
      </c>
      <c r="E12" s="50">
        <f>C12+D12</f>
        <v>0</v>
      </c>
      <c r="F12" s="50">
        <v>0</v>
      </c>
      <c r="G12" s="50">
        <v>0</v>
      </c>
      <c r="H12" s="50">
        <f>E12-F12</f>
        <v>0</v>
      </c>
    </row>
    <row r="13" spans="1:8" x14ac:dyDescent="0.2">
      <c r="A13" s="5"/>
      <c r="B13" s="18"/>
      <c r="C13" s="50"/>
      <c r="D13" s="50"/>
      <c r="E13" s="50"/>
      <c r="F13" s="50"/>
      <c r="G13" s="50"/>
      <c r="H13" s="50"/>
    </row>
    <row r="14" spans="1:8" x14ac:dyDescent="0.2">
      <c r="A14" s="5"/>
      <c r="B14" s="18" t="s">
        <v>38</v>
      </c>
      <c r="C14" s="50">
        <v>0</v>
      </c>
      <c r="D14" s="50">
        <v>0</v>
      </c>
      <c r="E14" s="50">
        <f>C14+D14</f>
        <v>0</v>
      </c>
      <c r="F14" s="50">
        <v>0</v>
      </c>
      <c r="G14" s="50">
        <v>0</v>
      </c>
      <c r="H14" s="50">
        <f>E14-F14</f>
        <v>0</v>
      </c>
    </row>
    <row r="15" spans="1:8" x14ac:dyDescent="0.2">
      <c r="A15" s="6"/>
      <c r="B15" s="19"/>
      <c r="C15" s="51"/>
      <c r="D15" s="51"/>
      <c r="E15" s="51"/>
      <c r="F15" s="51"/>
      <c r="G15" s="51"/>
      <c r="H15" s="51"/>
    </row>
    <row r="16" spans="1:8" x14ac:dyDescent="0.2">
      <c r="A16" s="20"/>
      <c r="B16" s="13" t="s">
        <v>53</v>
      </c>
      <c r="C16" s="17">
        <f>SUM(C6+C8+C10+C12+C14)</f>
        <v>94673000</v>
      </c>
      <c r="D16" s="17">
        <f>SUM(D6+D8+D10+D12+D14)</f>
        <v>41769056.049999997</v>
      </c>
      <c r="E16" s="17">
        <f>SUM(E6+E8+E10+E12+E14)</f>
        <v>136442056.05000001</v>
      </c>
      <c r="F16" s="17">
        <f t="shared" ref="F16:H16" si="0">SUM(F6+F8+F10+F12+F14)</f>
        <v>119821079.07000001</v>
      </c>
      <c r="G16" s="17">
        <f t="shared" si="0"/>
        <v>115541655.11</v>
      </c>
      <c r="H16" s="17">
        <f t="shared" si="0"/>
        <v>16620976.979999997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scale="9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showGridLines="0" topLeftCell="A67" workbookViewId="0">
      <selection activeCell="B79" sqref="B79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2" t="s">
        <v>160</v>
      </c>
      <c r="B1" s="53"/>
      <c r="C1" s="53"/>
      <c r="D1" s="53"/>
      <c r="E1" s="53"/>
      <c r="F1" s="53"/>
      <c r="G1" s="53"/>
      <c r="H1" s="54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57" t="s">
        <v>54</v>
      </c>
      <c r="B3" s="58"/>
      <c r="C3" s="52" t="s">
        <v>60</v>
      </c>
      <c r="D3" s="53"/>
      <c r="E3" s="53"/>
      <c r="F3" s="53"/>
      <c r="G3" s="54"/>
      <c r="H3" s="55" t="s">
        <v>59</v>
      </c>
    </row>
    <row r="4" spans="1:8" ht="24.95" customHeight="1" x14ac:dyDescent="0.2">
      <c r="A4" s="59"/>
      <c r="B4" s="60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56"/>
    </row>
    <row r="5" spans="1:8" x14ac:dyDescent="0.2">
      <c r="A5" s="61"/>
      <c r="B5" s="62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130</v>
      </c>
      <c r="B7" s="22"/>
      <c r="C7" s="15">
        <v>13095226.220000001</v>
      </c>
      <c r="D7" s="15">
        <v>295470.71000000002</v>
      </c>
      <c r="E7" s="15">
        <f>C7+D7</f>
        <v>13390696.930000002</v>
      </c>
      <c r="F7" s="15">
        <v>12630097.67</v>
      </c>
      <c r="G7" s="15">
        <v>12552797.67</v>
      </c>
      <c r="H7" s="15">
        <f>E7-F7</f>
        <v>760599.26000000164</v>
      </c>
    </row>
    <row r="8" spans="1:8" x14ac:dyDescent="0.2">
      <c r="A8" s="4" t="s">
        <v>131</v>
      </c>
      <c r="B8" s="22"/>
      <c r="C8" s="15">
        <v>907396.48</v>
      </c>
      <c r="D8" s="15">
        <v>99556.55</v>
      </c>
      <c r="E8" s="15">
        <f t="shared" ref="E8:E13" si="0">C8+D8</f>
        <v>1006953.03</v>
      </c>
      <c r="F8" s="15">
        <v>942357.88</v>
      </c>
      <c r="G8" s="15">
        <v>942357.88</v>
      </c>
      <c r="H8" s="15">
        <f t="shared" ref="H8:H13" si="1">E8-F8</f>
        <v>64595.150000000023</v>
      </c>
    </row>
    <row r="9" spans="1:8" x14ac:dyDescent="0.2">
      <c r="A9" s="4" t="s">
        <v>132</v>
      </c>
      <c r="B9" s="22"/>
      <c r="C9" s="15">
        <v>5946843.0099999998</v>
      </c>
      <c r="D9" s="15">
        <v>132415.45000000001</v>
      </c>
      <c r="E9" s="15">
        <f t="shared" si="0"/>
        <v>6079258.46</v>
      </c>
      <c r="F9" s="15">
        <v>5983310.4699999997</v>
      </c>
      <c r="G9" s="15">
        <v>5983310.4699999997</v>
      </c>
      <c r="H9" s="15">
        <f t="shared" si="1"/>
        <v>95947.990000000224</v>
      </c>
    </row>
    <row r="10" spans="1:8" x14ac:dyDescent="0.2">
      <c r="A10" s="4" t="s">
        <v>133</v>
      </c>
      <c r="B10" s="22"/>
      <c r="C10" s="15">
        <v>174144.51</v>
      </c>
      <c r="D10" s="15">
        <v>5052.41</v>
      </c>
      <c r="E10" s="15">
        <f t="shared" si="0"/>
        <v>179196.92</v>
      </c>
      <c r="F10" s="15">
        <v>144861.88</v>
      </c>
      <c r="G10" s="15">
        <v>144861.88</v>
      </c>
      <c r="H10" s="15">
        <f t="shared" si="1"/>
        <v>34335.040000000008</v>
      </c>
    </row>
    <row r="11" spans="1:8" x14ac:dyDescent="0.2">
      <c r="A11" s="4" t="s">
        <v>134</v>
      </c>
      <c r="B11" s="22"/>
      <c r="C11" s="15">
        <v>543098.65</v>
      </c>
      <c r="D11" s="15">
        <v>-39877.769999999997</v>
      </c>
      <c r="E11" s="15">
        <f t="shared" si="0"/>
        <v>503220.88</v>
      </c>
      <c r="F11" s="15">
        <v>266926.39</v>
      </c>
      <c r="G11" s="15">
        <v>266926.39</v>
      </c>
      <c r="H11" s="15">
        <f t="shared" si="1"/>
        <v>236294.49</v>
      </c>
    </row>
    <row r="12" spans="1:8" x14ac:dyDescent="0.2">
      <c r="A12" s="4" t="s">
        <v>135</v>
      </c>
      <c r="B12" s="22"/>
      <c r="C12" s="15">
        <v>650879.63</v>
      </c>
      <c r="D12" s="15">
        <v>834156.57</v>
      </c>
      <c r="E12" s="15">
        <f t="shared" si="0"/>
        <v>1485036.2</v>
      </c>
      <c r="F12" s="15">
        <v>1226903.8600000001</v>
      </c>
      <c r="G12" s="15">
        <v>1226903.8600000001</v>
      </c>
      <c r="H12" s="15">
        <f t="shared" si="1"/>
        <v>258132.33999999985</v>
      </c>
    </row>
    <row r="13" spans="1:8" x14ac:dyDescent="0.2">
      <c r="A13" s="4" t="s">
        <v>136</v>
      </c>
      <c r="B13" s="22"/>
      <c r="C13" s="15">
        <v>1517290.88</v>
      </c>
      <c r="D13" s="15">
        <v>37934.22</v>
      </c>
      <c r="E13" s="15">
        <f t="shared" si="0"/>
        <v>1555225.0999999999</v>
      </c>
      <c r="F13" s="15">
        <v>1345864.19</v>
      </c>
      <c r="G13" s="15">
        <v>1343222.19</v>
      </c>
      <c r="H13" s="15">
        <f t="shared" si="1"/>
        <v>209360.90999999992</v>
      </c>
    </row>
    <row r="14" spans="1:8" x14ac:dyDescent="0.2">
      <c r="A14" s="4" t="s">
        <v>137</v>
      </c>
      <c r="B14" s="22"/>
      <c r="C14" s="15">
        <v>810987.01</v>
      </c>
      <c r="D14" s="15">
        <v>-82792.160000000003</v>
      </c>
      <c r="E14" s="15">
        <f t="shared" ref="E14" si="2">C14+D14</f>
        <v>728194.85</v>
      </c>
      <c r="F14" s="15">
        <v>481130.6</v>
      </c>
      <c r="G14" s="15">
        <v>473262.6</v>
      </c>
      <c r="H14" s="15">
        <f t="shared" ref="H14" si="3">E14-F14</f>
        <v>247064.25</v>
      </c>
    </row>
    <row r="15" spans="1:8" x14ac:dyDescent="0.2">
      <c r="A15" s="4" t="s">
        <v>138</v>
      </c>
      <c r="B15" s="22"/>
      <c r="C15" s="15">
        <v>392149.38</v>
      </c>
      <c r="D15" s="15">
        <v>62492.59</v>
      </c>
      <c r="E15" s="15">
        <f t="shared" ref="E15" si="4">C15+D15</f>
        <v>454641.97</v>
      </c>
      <c r="F15" s="15">
        <v>347360.8</v>
      </c>
      <c r="G15" s="15">
        <v>345117.8</v>
      </c>
      <c r="H15" s="15">
        <f t="shared" ref="H15" si="5">E15-F15</f>
        <v>107281.16999999998</v>
      </c>
    </row>
    <row r="16" spans="1:8" x14ac:dyDescent="0.2">
      <c r="A16" s="4" t="s">
        <v>139</v>
      </c>
      <c r="B16" s="22"/>
      <c r="C16" s="15">
        <v>129046.77</v>
      </c>
      <c r="D16" s="15">
        <v>6953.18</v>
      </c>
      <c r="E16" s="15">
        <f t="shared" ref="E16" si="6">C16+D16</f>
        <v>135999.95000000001</v>
      </c>
      <c r="F16" s="15">
        <v>101593.52</v>
      </c>
      <c r="G16" s="15">
        <v>101593.52</v>
      </c>
      <c r="H16" s="15">
        <f t="shared" ref="H16" si="7">E16-F16</f>
        <v>34406.430000000008</v>
      </c>
    </row>
    <row r="17" spans="1:8" x14ac:dyDescent="0.2">
      <c r="A17" s="4" t="s">
        <v>140</v>
      </c>
      <c r="B17" s="22"/>
      <c r="C17" s="15">
        <v>3046119.32</v>
      </c>
      <c r="D17" s="15">
        <v>877251.85</v>
      </c>
      <c r="E17" s="15">
        <f t="shared" ref="E17" si="8">C17+D17</f>
        <v>3923371.17</v>
      </c>
      <c r="F17" s="15">
        <v>2843347.98</v>
      </c>
      <c r="G17" s="15">
        <v>2807747.98</v>
      </c>
      <c r="H17" s="15">
        <f t="shared" ref="H17" si="9">E17-F17</f>
        <v>1080023.19</v>
      </c>
    </row>
    <row r="18" spans="1:8" x14ac:dyDescent="0.2">
      <c r="A18" s="4" t="s">
        <v>141</v>
      </c>
      <c r="B18" s="22"/>
      <c r="C18" s="15">
        <v>779034.62</v>
      </c>
      <c r="D18" s="15">
        <v>104210.85</v>
      </c>
      <c r="E18" s="15">
        <f t="shared" ref="E18" si="10">C18+D18</f>
        <v>883245.47</v>
      </c>
      <c r="F18" s="15">
        <v>658180.02</v>
      </c>
      <c r="G18" s="15">
        <v>658180.02</v>
      </c>
      <c r="H18" s="15">
        <f t="shared" ref="H18" si="11">E18-F18</f>
        <v>225065.44999999995</v>
      </c>
    </row>
    <row r="19" spans="1:8" x14ac:dyDescent="0.2">
      <c r="A19" s="4" t="s">
        <v>142</v>
      </c>
      <c r="B19" s="22"/>
      <c r="C19" s="15">
        <v>2038711.12</v>
      </c>
      <c r="D19" s="15">
        <v>286162.58</v>
      </c>
      <c r="E19" s="15">
        <f t="shared" ref="E19" si="12">C19+D19</f>
        <v>2324873.7000000002</v>
      </c>
      <c r="F19" s="15">
        <v>1989063.45</v>
      </c>
      <c r="G19" s="15">
        <v>1989063.45</v>
      </c>
      <c r="H19" s="15">
        <f t="shared" ref="H19" si="13">E19-F19</f>
        <v>335810.25000000023</v>
      </c>
    </row>
    <row r="20" spans="1:8" x14ac:dyDescent="0.2">
      <c r="A20" s="4" t="s">
        <v>143</v>
      </c>
      <c r="B20" s="22"/>
      <c r="C20" s="15">
        <v>263022.09000000003</v>
      </c>
      <c r="D20" s="15">
        <v>30129.53</v>
      </c>
      <c r="E20" s="15">
        <f t="shared" ref="E20" si="14">C20+D20</f>
        <v>293151.62</v>
      </c>
      <c r="F20" s="15">
        <v>252952.24</v>
      </c>
      <c r="G20" s="15">
        <v>252952.24</v>
      </c>
      <c r="H20" s="15">
        <f t="shared" ref="H20" si="15">E20-F20</f>
        <v>40199.380000000005</v>
      </c>
    </row>
    <row r="21" spans="1:8" x14ac:dyDescent="0.2">
      <c r="A21" s="4" t="s">
        <v>144</v>
      </c>
      <c r="B21" s="22"/>
      <c r="C21" s="15">
        <v>9246445.7799999993</v>
      </c>
      <c r="D21" s="15">
        <v>497120.58</v>
      </c>
      <c r="E21" s="15">
        <f t="shared" ref="E21" si="16">C21+D21</f>
        <v>9743566.3599999994</v>
      </c>
      <c r="F21" s="15">
        <v>8106054.3799999999</v>
      </c>
      <c r="G21" s="15">
        <v>8069531.7800000003</v>
      </c>
      <c r="H21" s="15">
        <f t="shared" ref="H21" si="17">E21-F21</f>
        <v>1637511.9799999995</v>
      </c>
    </row>
    <row r="22" spans="1:8" x14ac:dyDescent="0.2">
      <c r="A22" s="4" t="s">
        <v>145</v>
      </c>
      <c r="B22" s="22"/>
      <c r="C22" s="15">
        <v>1020533.4</v>
      </c>
      <c r="D22" s="15">
        <v>29066.240000000002</v>
      </c>
      <c r="E22" s="15">
        <f t="shared" ref="E22" si="18">C22+D22</f>
        <v>1049599.6400000001</v>
      </c>
      <c r="F22" s="15">
        <v>823589.58</v>
      </c>
      <c r="G22" s="15">
        <v>819704.58</v>
      </c>
      <c r="H22" s="15">
        <f t="shared" ref="H22" si="19">E22-F22</f>
        <v>226010.06000000017</v>
      </c>
    </row>
    <row r="23" spans="1:8" x14ac:dyDescent="0.2">
      <c r="A23" s="4" t="s">
        <v>146</v>
      </c>
      <c r="B23" s="22"/>
      <c r="C23" s="15">
        <v>242925.78</v>
      </c>
      <c r="D23" s="15">
        <v>7753.3</v>
      </c>
      <c r="E23" s="15">
        <f t="shared" ref="E23" si="20">C23+D23</f>
        <v>250679.08</v>
      </c>
      <c r="F23" s="15">
        <v>230845.21</v>
      </c>
      <c r="G23" s="15">
        <v>230845.21</v>
      </c>
      <c r="H23" s="15">
        <f t="shared" ref="H23" si="21">E23-F23</f>
        <v>19833.869999999995</v>
      </c>
    </row>
    <row r="24" spans="1:8" x14ac:dyDescent="0.2">
      <c r="A24" s="4" t="s">
        <v>147</v>
      </c>
      <c r="B24" s="22"/>
      <c r="C24" s="15">
        <v>11761333.390000001</v>
      </c>
      <c r="D24" s="15">
        <v>1767985.46</v>
      </c>
      <c r="E24" s="15">
        <f t="shared" ref="E24" si="22">C24+D24</f>
        <v>13529318.850000001</v>
      </c>
      <c r="F24" s="15">
        <v>11208529.16</v>
      </c>
      <c r="G24" s="15">
        <v>11204147.75</v>
      </c>
      <c r="H24" s="15">
        <f t="shared" ref="H24" si="23">E24-F24</f>
        <v>2320789.6900000013</v>
      </c>
    </row>
    <row r="25" spans="1:8" x14ac:dyDescent="0.2">
      <c r="A25" s="4" t="s">
        <v>148</v>
      </c>
      <c r="B25" s="22"/>
      <c r="C25" s="15">
        <v>1181196.6000000001</v>
      </c>
      <c r="D25" s="15">
        <v>14496.46</v>
      </c>
      <c r="E25" s="15">
        <f t="shared" ref="E25" si="24">C25+D25</f>
        <v>1195693.06</v>
      </c>
      <c r="F25" s="15">
        <v>1034054.8</v>
      </c>
      <c r="G25" s="15">
        <v>1034054.8</v>
      </c>
      <c r="H25" s="15">
        <f t="shared" ref="H25" si="25">E25-F25</f>
        <v>161638.26</v>
      </c>
    </row>
    <row r="26" spans="1:8" x14ac:dyDescent="0.2">
      <c r="A26" s="4" t="s">
        <v>149</v>
      </c>
      <c r="B26" s="22"/>
      <c r="C26" s="15">
        <v>551767.63</v>
      </c>
      <c r="D26" s="15">
        <v>1559464.25</v>
      </c>
      <c r="E26" s="15">
        <f t="shared" ref="E26" si="26">C26+D26</f>
        <v>2111231.88</v>
      </c>
      <c r="F26" s="15">
        <v>2014839.2</v>
      </c>
      <c r="G26" s="15">
        <v>2014839.2</v>
      </c>
      <c r="H26" s="15">
        <f t="shared" ref="H26" si="27">E26-F26</f>
        <v>96392.679999999935</v>
      </c>
    </row>
    <row r="27" spans="1:8" x14ac:dyDescent="0.2">
      <c r="A27" s="4" t="s">
        <v>150</v>
      </c>
      <c r="B27" s="22"/>
      <c r="C27" s="15">
        <v>332720.25</v>
      </c>
      <c r="D27" s="15">
        <v>-69093.78</v>
      </c>
      <c r="E27" s="15">
        <f t="shared" ref="E27" si="28">C27+D27</f>
        <v>263626.46999999997</v>
      </c>
      <c r="F27" s="15">
        <v>240902.37</v>
      </c>
      <c r="G27" s="15">
        <v>240902.37</v>
      </c>
      <c r="H27" s="15">
        <f t="shared" ref="H27" si="29">E27-F27</f>
        <v>22724.099999999977</v>
      </c>
    </row>
    <row r="28" spans="1:8" x14ac:dyDescent="0.2">
      <c r="A28" s="4" t="s">
        <v>151</v>
      </c>
      <c r="B28" s="22"/>
      <c r="C28" s="15">
        <v>154435.07999999999</v>
      </c>
      <c r="D28" s="15">
        <v>-1513.15</v>
      </c>
      <c r="E28" s="15">
        <f t="shared" ref="E28" si="30">C28+D28</f>
        <v>152921.93</v>
      </c>
      <c r="F28" s="15">
        <v>143450.91</v>
      </c>
      <c r="G28" s="15">
        <v>143450.91</v>
      </c>
      <c r="H28" s="15">
        <f t="shared" ref="H28" si="31">E28-F28</f>
        <v>9471.0199999999895</v>
      </c>
    </row>
    <row r="29" spans="1:8" x14ac:dyDescent="0.2">
      <c r="A29" s="4" t="s">
        <v>152</v>
      </c>
      <c r="B29" s="22"/>
      <c r="C29" s="15">
        <v>30277654.350000001</v>
      </c>
      <c r="D29" s="15">
        <v>31579310.120000001</v>
      </c>
      <c r="E29" s="15">
        <f t="shared" ref="E29" si="32">C29+D29</f>
        <v>61856964.469999999</v>
      </c>
      <c r="F29" s="15">
        <v>58798294.270000003</v>
      </c>
      <c r="G29" s="15">
        <v>54702334.520000003</v>
      </c>
      <c r="H29" s="15">
        <f t="shared" ref="H29" si="33">E29-F29</f>
        <v>3058670.1999999955</v>
      </c>
    </row>
    <row r="30" spans="1:8" x14ac:dyDescent="0.2">
      <c r="A30" s="4" t="s">
        <v>153</v>
      </c>
      <c r="B30" s="22"/>
      <c r="C30" s="15">
        <v>6438932.4400000004</v>
      </c>
      <c r="D30" s="15">
        <v>3327817.35</v>
      </c>
      <c r="E30" s="15">
        <f t="shared" ref="E30" si="34">C30+D30</f>
        <v>9766749.790000001</v>
      </c>
      <c r="F30" s="15">
        <v>4997945.88</v>
      </c>
      <c r="G30" s="15">
        <v>4988478.88</v>
      </c>
      <c r="H30" s="15">
        <f t="shared" ref="H30" si="35">E30-F30</f>
        <v>4768803.9100000011</v>
      </c>
    </row>
    <row r="31" spans="1:8" x14ac:dyDescent="0.2">
      <c r="A31" s="4" t="s">
        <v>154</v>
      </c>
      <c r="B31" s="22"/>
      <c r="C31" s="15">
        <v>1162450.8400000001</v>
      </c>
      <c r="D31" s="15">
        <v>346486.65</v>
      </c>
      <c r="E31" s="15">
        <f t="shared" ref="E31" si="36">C31+D31</f>
        <v>1508937.4900000002</v>
      </c>
      <c r="F31" s="15">
        <v>1277586.57</v>
      </c>
      <c r="G31" s="15">
        <v>1275030.57</v>
      </c>
      <c r="H31" s="15">
        <f t="shared" ref="H31" si="37">E31-F31</f>
        <v>231350.92000000016</v>
      </c>
    </row>
    <row r="32" spans="1:8" x14ac:dyDescent="0.2">
      <c r="A32" s="4" t="s">
        <v>155</v>
      </c>
      <c r="B32" s="22"/>
      <c r="C32" s="15">
        <v>778295.26</v>
      </c>
      <c r="D32" s="15">
        <v>12376.69</v>
      </c>
      <c r="E32" s="15">
        <f t="shared" ref="E32" si="38">C32+D32</f>
        <v>790671.95</v>
      </c>
      <c r="F32" s="15">
        <v>650628.18000000005</v>
      </c>
      <c r="G32" s="15">
        <v>649628.98</v>
      </c>
      <c r="H32" s="15">
        <f t="shared" ref="H32" si="39">E32-F32</f>
        <v>140043.7699999999</v>
      </c>
    </row>
    <row r="33" spans="1:8" x14ac:dyDescent="0.2">
      <c r="A33" s="4" t="s">
        <v>156</v>
      </c>
      <c r="B33" s="22"/>
      <c r="C33" s="15">
        <v>496727.21</v>
      </c>
      <c r="D33" s="15">
        <v>26099.65</v>
      </c>
      <c r="E33" s="15">
        <f t="shared" ref="E33" si="40">C33+D33</f>
        <v>522826.86000000004</v>
      </c>
      <c r="F33" s="15">
        <v>425519.89</v>
      </c>
      <c r="G33" s="15">
        <v>425519.89</v>
      </c>
      <c r="H33" s="15">
        <f t="shared" ref="H33" si="41">E33-F33</f>
        <v>97306.97000000003</v>
      </c>
    </row>
    <row r="34" spans="1:8" x14ac:dyDescent="0.2">
      <c r="A34" s="4" t="s">
        <v>157</v>
      </c>
      <c r="B34" s="22"/>
      <c r="C34" s="15">
        <v>733632.3</v>
      </c>
      <c r="D34" s="15">
        <v>-9663.8799999999992</v>
      </c>
      <c r="E34" s="15">
        <f t="shared" ref="E34" si="42">C34+D34</f>
        <v>723968.42</v>
      </c>
      <c r="F34" s="15">
        <v>626856.14</v>
      </c>
      <c r="G34" s="15">
        <v>626856.14</v>
      </c>
      <c r="H34" s="15">
        <f t="shared" ref="H34" si="43">E34-F34</f>
        <v>97112.280000000028</v>
      </c>
    </row>
    <row r="35" spans="1:8" x14ac:dyDescent="0.2">
      <c r="A35" s="4" t="s">
        <v>158</v>
      </c>
      <c r="B35" s="22"/>
      <c r="C35" s="15">
        <v>0</v>
      </c>
      <c r="D35" s="15">
        <v>32233.55</v>
      </c>
      <c r="E35" s="15">
        <f t="shared" ref="E35" si="44">C35+D35</f>
        <v>32233.55</v>
      </c>
      <c r="F35" s="15">
        <v>28031.58</v>
      </c>
      <c r="G35" s="15">
        <v>28031.58</v>
      </c>
      <c r="H35" s="15">
        <f t="shared" ref="H35" si="45">E35-F35</f>
        <v>4201.9699999999975</v>
      </c>
    </row>
    <row r="36" spans="1:8" x14ac:dyDescent="0.2">
      <c r="A36" s="4" t="s">
        <v>159</v>
      </c>
      <c r="B36" s="22"/>
      <c r="C36" s="15">
        <v>0</v>
      </c>
      <c r="D36" s="15">
        <v>0</v>
      </c>
      <c r="E36" s="15">
        <f t="shared" ref="E36" si="46">C36+D36</f>
        <v>0</v>
      </c>
      <c r="F36" s="15">
        <v>0</v>
      </c>
      <c r="G36" s="15">
        <v>0</v>
      </c>
      <c r="H36" s="15">
        <f t="shared" ref="H36" si="47">E36-F36</f>
        <v>0</v>
      </c>
    </row>
    <row r="37" spans="1:8" x14ac:dyDescent="0.2">
      <c r="A37" s="4"/>
      <c r="B37" s="22"/>
      <c r="C37" s="15"/>
      <c r="D37" s="15"/>
      <c r="E37" s="15"/>
      <c r="F37" s="15"/>
      <c r="G37" s="15"/>
      <c r="H37" s="15"/>
    </row>
    <row r="38" spans="1:8" x14ac:dyDescent="0.2">
      <c r="A38" s="4"/>
      <c r="B38" s="25"/>
      <c r="C38" s="16"/>
      <c r="D38" s="16"/>
      <c r="E38" s="16"/>
      <c r="F38" s="16"/>
      <c r="G38" s="16"/>
      <c r="H38" s="16"/>
    </row>
    <row r="39" spans="1:8" x14ac:dyDescent="0.2">
      <c r="A39" s="26"/>
      <c r="B39" s="47" t="s">
        <v>53</v>
      </c>
      <c r="C39" s="23">
        <f t="shared" ref="C39:H39" si="48">SUM(C7:C38)</f>
        <v>94673000</v>
      </c>
      <c r="D39" s="23">
        <f t="shared" si="48"/>
        <v>41769056.04999999</v>
      </c>
      <c r="E39" s="23">
        <f t="shared" si="48"/>
        <v>136442056.05000001</v>
      </c>
      <c r="F39" s="23">
        <f t="shared" si="48"/>
        <v>119821079.06999999</v>
      </c>
      <c r="G39" s="23">
        <f t="shared" si="48"/>
        <v>115541655.10999998</v>
      </c>
      <c r="H39" s="23">
        <f t="shared" si="48"/>
        <v>16620976.979999997</v>
      </c>
    </row>
    <row r="42" spans="1:8" ht="45" customHeight="1" x14ac:dyDescent="0.2">
      <c r="A42" s="52" t="s">
        <v>161</v>
      </c>
      <c r="B42" s="53"/>
      <c r="C42" s="53"/>
      <c r="D42" s="53"/>
      <c r="E42" s="53"/>
      <c r="F42" s="53"/>
      <c r="G42" s="53"/>
      <c r="H42" s="54"/>
    </row>
    <row r="44" spans="1:8" x14ac:dyDescent="0.2">
      <c r="A44" s="57" t="s">
        <v>54</v>
      </c>
      <c r="B44" s="58"/>
      <c r="C44" s="52" t="s">
        <v>60</v>
      </c>
      <c r="D44" s="53"/>
      <c r="E44" s="53"/>
      <c r="F44" s="53"/>
      <c r="G44" s="54"/>
      <c r="H44" s="55" t="s">
        <v>59</v>
      </c>
    </row>
    <row r="45" spans="1:8" ht="22.5" x14ac:dyDescent="0.2">
      <c r="A45" s="59"/>
      <c r="B45" s="60"/>
      <c r="C45" s="9" t="s">
        <v>55</v>
      </c>
      <c r="D45" s="9" t="s">
        <v>125</v>
      </c>
      <c r="E45" s="9" t="s">
        <v>56</v>
      </c>
      <c r="F45" s="9" t="s">
        <v>57</v>
      </c>
      <c r="G45" s="9" t="s">
        <v>58</v>
      </c>
      <c r="H45" s="56"/>
    </row>
    <row r="46" spans="1:8" x14ac:dyDescent="0.2">
      <c r="A46" s="61"/>
      <c r="B46" s="62"/>
      <c r="C46" s="10">
        <v>1</v>
      </c>
      <c r="D46" s="10">
        <v>2</v>
      </c>
      <c r="E46" s="10" t="s">
        <v>126</v>
      </c>
      <c r="F46" s="10">
        <v>4</v>
      </c>
      <c r="G46" s="10">
        <v>5</v>
      </c>
      <c r="H46" s="10" t="s">
        <v>127</v>
      </c>
    </row>
    <row r="47" spans="1:8" x14ac:dyDescent="0.2">
      <c r="A47" s="28"/>
      <c r="B47" s="29"/>
      <c r="C47" s="33"/>
      <c r="D47" s="33"/>
      <c r="E47" s="33"/>
      <c r="F47" s="33"/>
      <c r="G47" s="33"/>
      <c r="H47" s="33"/>
    </row>
    <row r="48" spans="1:8" x14ac:dyDescent="0.2">
      <c r="A48" s="4" t="s">
        <v>8</v>
      </c>
      <c r="B48" s="2"/>
      <c r="C48" s="34">
        <v>0</v>
      </c>
      <c r="D48" s="34">
        <v>0</v>
      </c>
      <c r="E48" s="34">
        <f>C48+D48</f>
        <v>0</v>
      </c>
      <c r="F48" s="34">
        <v>0</v>
      </c>
      <c r="G48" s="34">
        <v>0</v>
      </c>
      <c r="H48" s="34">
        <f>E48-F48</f>
        <v>0</v>
      </c>
    </row>
    <row r="49" spans="1:8" x14ac:dyDescent="0.2">
      <c r="A49" s="4" t="s">
        <v>9</v>
      </c>
      <c r="B49" s="2"/>
      <c r="C49" s="34">
        <v>0</v>
      </c>
      <c r="D49" s="34">
        <v>0</v>
      </c>
      <c r="E49" s="34">
        <f t="shared" ref="E49:E51" si="49">C49+D49</f>
        <v>0</v>
      </c>
      <c r="F49" s="34">
        <v>0</v>
      </c>
      <c r="G49" s="34">
        <v>0</v>
      </c>
      <c r="H49" s="34">
        <f t="shared" ref="H49:H51" si="50">E49-F49</f>
        <v>0</v>
      </c>
    </row>
    <row r="50" spans="1:8" x14ac:dyDescent="0.2">
      <c r="A50" s="4" t="s">
        <v>10</v>
      </c>
      <c r="B50" s="2"/>
      <c r="C50" s="34">
        <v>0</v>
      </c>
      <c r="D50" s="34">
        <v>0</v>
      </c>
      <c r="E50" s="34">
        <f t="shared" si="49"/>
        <v>0</v>
      </c>
      <c r="F50" s="34">
        <v>0</v>
      </c>
      <c r="G50" s="34">
        <v>0</v>
      </c>
      <c r="H50" s="34">
        <f t="shared" si="50"/>
        <v>0</v>
      </c>
    </row>
    <row r="51" spans="1:8" x14ac:dyDescent="0.2">
      <c r="A51" s="4" t="s">
        <v>11</v>
      </c>
      <c r="B51" s="2"/>
      <c r="C51" s="34">
        <v>0</v>
      </c>
      <c r="D51" s="34">
        <v>0</v>
      </c>
      <c r="E51" s="34">
        <f t="shared" si="49"/>
        <v>0</v>
      </c>
      <c r="F51" s="34">
        <v>0</v>
      </c>
      <c r="G51" s="34">
        <v>0</v>
      </c>
      <c r="H51" s="34">
        <f t="shared" si="50"/>
        <v>0</v>
      </c>
    </row>
    <row r="52" spans="1:8" x14ac:dyDescent="0.2">
      <c r="A52" s="4"/>
      <c r="B52" s="2"/>
      <c r="C52" s="35"/>
      <c r="D52" s="35"/>
      <c r="E52" s="35"/>
      <c r="F52" s="35"/>
      <c r="G52" s="35"/>
      <c r="H52" s="35"/>
    </row>
    <row r="53" spans="1:8" x14ac:dyDescent="0.2">
      <c r="A53" s="26"/>
      <c r="B53" s="47" t="s">
        <v>53</v>
      </c>
      <c r="C53" s="23">
        <f>SUM(C48:C52)</f>
        <v>0</v>
      </c>
      <c r="D53" s="23">
        <f>SUM(D48:D52)</f>
        <v>0</v>
      </c>
      <c r="E53" s="23">
        <f>SUM(E48:E51)</f>
        <v>0</v>
      </c>
      <c r="F53" s="23">
        <f>SUM(F48:F51)</f>
        <v>0</v>
      </c>
      <c r="G53" s="23">
        <f>SUM(G48:G51)</f>
        <v>0</v>
      </c>
      <c r="H53" s="23">
        <f>SUM(H48:H51)</f>
        <v>0</v>
      </c>
    </row>
    <row r="56" spans="1:8" ht="45" customHeight="1" x14ac:dyDescent="0.2">
      <c r="A56" s="52" t="s">
        <v>162</v>
      </c>
      <c r="B56" s="53"/>
      <c r="C56" s="53"/>
      <c r="D56" s="53"/>
      <c r="E56" s="53"/>
      <c r="F56" s="53"/>
      <c r="G56" s="53"/>
      <c r="H56" s="54"/>
    </row>
    <row r="57" spans="1:8" x14ac:dyDescent="0.2">
      <c r="A57" s="57" t="s">
        <v>54</v>
      </c>
      <c r="B57" s="58"/>
      <c r="C57" s="52" t="s">
        <v>60</v>
      </c>
      <c r="D57" s="53"/>
      <c r="E57" s="53"/>
      <c r="F57" s="53"/>
      <c r="G57" s="54"/>
      <c r="H57" s="55" t="s">
        <v>59</v>
      </c>
    </row>
    <row r="58" spans="1:8" ht="22.5" x14ac:dyDescent="0.2">
      <c r="A58" s="59"/>
      <c r="B58" s="60"/>
      <c r="C58" s="9" t="s">
        <v>55</v>
      </c>
      <c r="D58" s="9" t="s">
        <v>125</v>
      </c>
      <c r="E58" s="9" t="s">
        <v>56</v>
      </c>
      <c r="F58" s="9" t="s">
        <v>57</v>
      </c>
      <c r="G58" s="9" t="s">
        <v>58</v>
      </c>
      <c r="H58" s="56"/>
    </row>
    <row r="59" spans="1:8" x14ac:dyDescent="0.2">
      <c r="A59" s="61"/>
      <c r="B59" s="62"/>
      <c r="C59" s="10">
        <v>1</v>
      </c>
      <c r="D59" s="10">
        <v>2</v>
      </c>
      <c r="E59" s="10" t="s">
        <v>126</v>
      </c>
      <c r="F59" s="10">
        <v>4</v>
      </c>
      <c r="G59" s="10">
        <v>5</v>
      </c>
      <c r="H59" s="10" t="s">
        <v>127</v>
      </c>
    </row>
    <row r="60" spans="1:8" x14ac:dyDescent="0.2">
      <c r="A60" s="28"/>
      <c r="B60" s="29"/>
      <c r="C60" s="33"/>
      <c r="D60" s="33"/>
      <c r="E60" s="33"/>
      <c r="F60" s="33"/>
      <c r="G60" s="33"/>
      <c r="H60" s="33"/>
    </row>
    <row r="61" spans="1:8" ht="22.5" x14ac:dyDescent="0.2">
      <c r="A61" s="4"/>
      <c r="B61" s="31" t="s">
        <v>13</v>
      </c>
      <c r="C61" s="34">
        <v>0</v>
      </c>
      <c r="D61" s="34">
        <v>0</v>
      </c>
      <c r="E61" s="34">
        <f>C61+D61</f>
        <v>0</v>
      </c>
      <c r="F61" s="34">
        <v>0</v>
      </c>
      <c r="G61" s="34">
        <v>0</v>
      </c>
      <c r="H61" s="34">
        <f>E61-F61</f>
        <v>0</v>
      </c>
    </row>
    <row r="62" spans="1:8" x14ac:dyDescent="0.2">
      <c r="A62" s="4"/>
      <c r="B62" s="31"/>
      <c r="C62" s="34"/>
      <c r="D62" s="34"/>
      <c r="E62" s="34"/>
      <c r="F62" s="34"/>
      <c r="G62" s="34"/>
      <c r="H62" s="34"/>
    </row>
    <row r="63" spans="1:8" x14ac:dyDescent="0.2">
      <c r="A63" s="4"/>
      <c r="B63" s="31" t="s">
        <v>12</v>
      </c>
      <c r="C63" s="34">
        <v>0</v>
      </c>
      <c r="D63" s="34">
        <v>0</v>
      </c>
      <c r="E63" s="34">
        <f>C63+D63</f>
        <v>0</v>
      </c>
      <c r="F63" s="34">
        <v>0</v>
      </c>
      <c r="G63" s="34">
        <v>0</v>
      </c>
      <c r="H63" s="34">
        <f>E63-F63</f>
        <v>0</v>
      </c>
    </row>
    <row r="64" spans="1:8" x14ac:dyDescent="0.2">
      <c r="A64" s="4"/>
      <c r="B64" s="31"/>
      <c r="C64" s="34"/>
      <c r="D64" s="34"/>
      <c r="E64" s="34"/>
      <c r="F64" s="34"/>
      <c r="G64" s="34"/>
      <c r="H64" s="34"/>
    </row>
    <row r="65" spans="1:8" ht="22.5" x14ac:dyDescent="0.2">
      <c r="A65" s="4"/>
      <c r="B65" s="31" t="s">
        <v>14</v>
      </c>
      <c r="C65" s="34">
        <v>0</v>
      </c>
      <c r="D65" s="34">
        <v>0</v>
      </c>
      <c r="E65" s="34">
        <f>C65+D65</f>
        <v>0</v>
      </c>
      <c r="F65" s="34">
        <v>0</v>
      </c>
      <c r="G65" s="34">
        <v>0</v>
      </c>
      <c r="H65" s="34">
        <f>E65-F65</f>
        <v>0</v>
      </c>
    </row>
    <row r="66" spans="1:8" x14ac:dyDescent="0.2">
      <c r="A66" s="4"/>
      <c r="B66" s="31"/>
      <c r="C66" s="34"/>
      <c r="D66" s="34"/>
      <c r="E66" s="34"/>
      <c r="F66" s="34"/>
      <c r="G66" s="34"/>
      <c r="H66" s="34"/>
    </row>
    <row r="67" spans="1:8" ht="22.5" x14ac:dyDescent="0.2">
      <c r="A67" s="4"/>
      <c r="B67" s="31" t="s">
        <v>26</v>
      </c>
      <c r="C67" s="34">
        <v>0</v>
      </c>
      <c r="D67" s="34">
        <v>0</v>
      </c>
      <c r="E67" s="34">
        <f>C67+D67</f>
        <v>0</v>
      </c>
      <c r="F67" s="34">
        <v>0</v>
      </c>
      <c r="G67" s="34">
        <v>0</v>
      </c>
      <c r="H67" s="34">
        <f>E67-F67</f>
        <v>0</v>
      </c>
    </row>
    <row r="68" spans="1:8" x14ac:dyDescent="0.2">
      <c r="A68" s="4"/>
      <c r="B68" s="31"/>
      <c r="C68" s="34"/>
      <c r="D68" s="34"/>
      <c r="E68" s="34"/>
      <c r="F68" s="34"/>
      <c r="G68" s="34"/>
      <c r="H68" s="34"/>
    </row>
    <row r="69" spans="1:8" ht="22.5" x14ac:dyDescent="0.2">
      <c r="A69" s="4"/>
      <c r="B69" s="31" t="s">
        <v>27</v>
      </c>
      <c r="C69" s="34">
        <v>0</v>
      </c>
      <c r="D69" s="34">
        <v>0</v>
      </c>
      <c r="E69" s="34">
        <f>C69+D69</f>
        <v>0</v>
      </c>
      <c r="F69" s="34">
        <v>0</v>
      </c>
      <c r="G69" s="34">
        <v>0</v>
      </c>
      <c r="H69" s="34">
        <f>E69-F69</f>
        <v>0</v>
      </c>
    </row>
    <row r="70" spans="1:8" x14ac:dyDescent="0.2">
      <c r="A70" s="4"/>
      <c r="B70" s="31"/>
      <c r="C70" s="34"/>
      <c r="D70" s="34"/>
      <c r="E70" s="34"/>
      <c r="F70" s="34"/>
      <c r="G70" s="34"/>
      <c r="H70" s="34"/>
    </row>
    <row r="71" spans="1:8" ht="22.5" x14ac:dyDescent="0.2">
      <c r="A71" s="4"/>
      <c r="B71" s="31" t="s">
        <v>34</v>
      </c>
      <c r="C71" s="34">
        <v>0</v>
      </c>
      <c r="D71" s="34">
        <v>0</v>
      </c>
      <c r="E71" s="34">
        <f>C71+D71</f>
        <v>0</v>
      </c>
      <c r="F71" s="34">
        <v>0</v>
      </c>
      <c r="G71" s="34">
        <v>0</v>
      </c>
      <c r="H71" s="34">
        <f>E71-F71</f>
        <v>0</v>
      </c>
    </row>
    <row r="72" spans="1:8" x14ac:dyDescent="0.2">
      <c r="A72" s="4"/>
      <c r="B72" s="31"/>
      <c r="C72" s="34"/>
      <c r="D72" s="34"/>
      <c r="E72" s="34"/>
      <c r="F72" s="34"/>
      <c r="G72" s="34"/>
      <c r="H72" s="34"/>
    </row>
    <row r="73" spans="1:8" x14ac:dyDescent="0.2">
      <c r="A73" s="4"/>
      <c r="B73" s="31" t="s">
        <v>15</v>
      </c>
      <c r="C73" s="34">
        <v>0</v>
      </c>
      <c r="D73" s="34">
        <v>0</v>
      </c>
      <c r="E73" s="34">
        <f>C73+D73</f>
        <v>0</v>
      </c>
      <c r="F73" s="34">
        <v>0</v>
      </c>
      <c r="G73" s="34">
        <v>0</v>
      </c>
      <c r="H73" s="34">
        <f>E73-F73</f>
        <v>0</v>
      </c>
    </row>
    <row r="74" spans="1:8" x14ac:dyDescent="0.2">
      <c r="A74" s="30"/>
      <c r="B74" s="32"/>
      <c r="C74" s="35"/>
      <c r="D74" s="35"/>
      <c r="E74" s="35"/>
      <c r="F74" s="35"/>
      <c r="G74" s="35"/>
      <c r="H74" s="35"/>
    </row>
    <row r="75" spans="1:8" x14ac:dyDescent="0.2">
      <c r="A75" s="26"/>
      <c r="B75" s="47" t="s">
        <v>53</v>
      </c>
      <c r="C75" s="23">
        <f t="shared" ref="C75:H75" si="51">SUM(C61:C73)</f>
        <v>0</v>
      </c>
      <c r="D75" s="23">
        <f t="shared" si="51"/>
        <v>0</v>
      </c>
      <c r="E75" s="23">
        <f t="shared" si="51"/>
        <v>0</v>
      </c>
      <c r="F75" s="23">
        <f t="shared" si="51"/>
        <v>0</v>
      </c>
      <c r="G75" s="23">
        <f t="shared" si="51"/>
        <v>0</v>
      </c>
      <c r="H75" s="23">
        <f t="shared" si="51"/>
        <v>0</v>
      </c>
    </row>
  </sheetData>
  <sheetProtection formatCells="0" formatColumns="0" formatRows="0" insertRows="0" deleteRows="0" autoFilter="0"/>
  <mergeCells count="12">
    <mergeCell ref="A1:H1"/>
    <mergeCell ref="A3:B5"/>
    <mergeCell ref="A42:H42"/>
    <mergeCell ref="A44:B46"/>
    <mergeCell ref="C3:G3"/>
    <mergeCell ref="H3:H4"/>
    <mergeCell ref="A56:H56"/>
    <mergeCell ref="A57:B59"/>
    <mergeCell ref="C57:G57"/>
    <mergeCell ref="H57:H58"/>
    <mergeCell ref="C44:G44"/>
    <mergeCell ref="H44:H45"/>
  </mergeCells>
  <printOptions horizontalCentered="1"/>
  <pageMargins left="0.70866141732283472" right="0.70866141732283472" top="0.74803149606299213" bottom="0.74803149606299213" header="0.31496062992125984" footer="0.31496062992125984"/>
  <pageSetup scale="8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showGridLines="0" tabSelected="1" topLeftCell="A31" workbookViewId="0">
      <selection activeCell="H45" sqref="H45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2" t="s">
        <v>163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f t="shared" ref="C6:H6" si="0">SUM(C7:C14)</f>
        <v>42031335.520000003</v>
      </c>
      <c r="D6" s="15">
        <f t="shared" si="0"/>
        <v>7452573.0700000003</v>
      </c>
      <c r="E6" s="15">
        <f t="shared" si="0"/>
        <v>49483908.589999996</v>
      </c>
      <c r="F6" s="15">
        <f t="shared" si="0"/>
        <v>39902125.489999995</v>
      </c>
      <c r="G6" s="15">
        <f t="shared" si="0"/>
        <v>39741851.689999998</v>
      </c>
      <c r="H6" s="15">
        <f t="shared" si="0"/>
        <v>9581783.0999999978</v>
      </c>
    </row>
    <row r="7" spans="1:8" x14ac:dyDescent="0.2">
      <c r="A7" s="38"/>
      <c r="B7" s="42" t="s">
        <v>42</v>
      </c>
      <c r="C7" s="15">
        <v>6965877.6299999999</v>
      </c>
      <c r="D7" s="15">
        <v>324626.3</v>
      </c>
      <c r="E7" s="15">
        <f>C7+D7</f>
        <v>7290503.9299999997</v>
      </c>
      <c r="F7" s="15">
        <v>6929682.79</v>
      </c>
      <c r="G7" s="15">
        <v>6929682.79</v>
      </c>
      <c r="H7" s="15">
        <f>E7-F7</f>
        <v>360821.13999999966</v>
      </c>
    </row>
    <row r="8" spans="1:8" x14ac:dyDescent="0.2">
      <c r="A8" s="38"/>
      <c r="B8" s="42" t="s">
        <v>17</v>
      </c>
      <c r="C8" s="15">
        <v>0</v>
      </c>
      <c r="D8" s="15">
        <v>32233.55</v>
      </c>
      <c r="E8" s="15">
        <f t="shared" ref="E8:E14" si="1">C8+D8</f>
        <v>32233.55</v>
      </c>
      <c r="F8" s="15">
        <v>28031.58</v>
      </c>
      <c r="G8" s="15">
        <v>28031.58</v>
      </c>
      <c r="H8" s="15">
        <f t="shared" ref="H8:H14" si="2">E8-F8</f>
        <v>4201.9699999999975</v>
      </c>
    </row>
    <row r="9" spans="1:8" x14ac:dyDescent="0.2">
      <c r="A9" s="38"/>
      <c r="B9" s="42" t="s">
        <v>43</v>
      </c>
      <c r="C9" s="15">
        <v>12815213.449999999</v>
      </c>
      <c r="D9" s="15">
        <v>2322916.66</v>
      </c>
      <c r="E9" s="15">
        <f t="shared" si="1"/>
        <v>15138130.109999999</v>
      </c>
      <c r="F9" s="15">
        <v>14201739.51</v>
      </c>
      <c r="G9" s="15">
        <v>14127939.51</v>
      </c>
      <c r="H9" s="15">
        <f t="shared" si="2"/>
        <v>936390.59999999963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8"/>
      <c r="B11" s="42" t="s">
        <v>23</v>
      </c>
      <c r="C11" s="15">
        <v>7713954.9100000001</v>
      </c>
      <c r="D11" s="15">
        <v>3351293.69</v>
      </c>
      <c r="E11" s="15">
        <f t="shared" si="1"/>
        <v>11065248.6</v>
      </c>
      <c r="F11" s="15">
        <v>6068894.8200000003</v>
      </c>
      <c r="G11" s="15">
        <v>6058428.6200000001</v>
      </c>
      <c r="H11" s="15">
        <f t="shared" si="2"/>
        <v>4996353.7799999993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8"/>
      <c r="B13" s="42" t="s">
        <v>44</v>
      </c>
      <c r="C13" s="15">
        <v>10509904.960000001</v>
      </c>
      <c r="D13" s="15">
        <v>533940.12</v>
      </c>
      <c r="E13" s="15">
        <f t="shared" si="1"/>
        <v>11043845.08</v>
      </c>
      <c r="F13" s="15">
        <v>9160489.1699999999</v>
      </c>
      <c r="G13" s="15">
        <v>9120081.5700000003</v>
      </c>
      <c r="H13" s="15">
        <f t="shared" si="2"/>
        <v>1883355.9100000001</v>
      </c>
    </row>
    <row r="14" spans="1:8" x14ac:dyDescent="0.2">
      <c r="A14" s="38"/>
      <c r="B14" s="42" t="s">
        <v>19</v>
      </c>
      <c r="C14" s="15">
        <v>4026384.57</v>
      </c>
      <c r="D14" s="15">
        <v>887562.75</v>
      </c>
      <c r="E14" s="15">
        <f t="shared" si="1"/>
        <v>4913947.32</v>
      </c>
      <c r="F14" s="15">
        <v>3513287.62</v>
      </c>
      <c r="G14" s="15">
        <v>3477687.62</v>
      </c>
      <c r="H14" s="15">
        <f t="shared" si="2"/>
        <v>1400659.7000000002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f t="shared" ref="C16:H16" si="3">SUM(C17:C23)</f>
        <v>51365027.220000006</v>
      </c>
      <c r="D16" s="15">
        <f t="shared" si="3"/>
        <v>32763619.919999998</v>
      </c>
      <c r="E16" s="15">
        <f t="shared" si="3"/>
        <v>84128647.140000001</v>
      </c>
      <c r="F16" s="15">
        <f t="shared" si="3"/>
        <v>77315851.210000008</v>
      </c>
      <c r="G16" s="15">
        <f t="shared" si="3"/>
        <v>73198944.049999997</v>
      </c>
      <c r="H16" s="15">
        <f t="shared" si="3"/>
        <v>6812795.9299999913</v>
      </c>
    </row>
    <row r="17" spans="1:8" x14ac:dyDescent="0.2">
      <c r="A17" s="38"/>
      <c r="B17" s="42" t="s">
        <v>45</v>
      </c>
      <c r="C17" s="15">
        <v>733632.3</v>
      </c>
      <c r="D17" s="15">
        <v>-9663.8799999999992</v>
      </c>
      <c r="E17" s="15">
        <f>C17+D17</f>
        <v>723968.42</v>
      </c>
      <c r="F17" s="15">
        <v>626856.14</v>
      </c>
      <c r="G17" s="15">
        <v>626856.14</v>
      </c>
      <c r="H17" s="15">
        <f t="shared" ref="H17:H23" si="4">E17-F17</f>
        <v>97112.280000000028</v>
      </c>
    </row>
    <row r="18" spans="1:8" x14ac:dyDescent="0.2">
      <c r="A18" s="38"/>
      <c r="B18" s="42" t="s">
        <v>28</v>
      </c>
      <c r="C18" s="15">
        <v>43220184.340000004</v>
      </c>
      <c r="D18" s="15">
        <v>33361792.039999999</v>
      </c>
      <c r="E18" s="15">
        <f t="shared" ref="E18:E23" si="5">C18+D18</f>
        <v>76581976.379999995</v>
      </c>
      <c r="F18" s="15">
        <v>71040878.230000004</v>
      </c>
      <c r="G18" s="15">
        <v>66940537.07</v>
      </c>
      <c r="H18" s="15">
        <f t="shared" si="4"/>
        <v>5541098.1499999911</v>
      </c>
    </row>
    <row r="19" spans="1:8" x14ac:dyDescent="0.2">
      <c r="A19" s="38"/>
      <c r="B19" s="42" t="s">
        <v>21</v>
      </c>
      <c r="C19" s="15">
        <v>200000</v>
      </c>
      <c r="D19" s="15">
        <v>-22201.25</v>
      </c>
      <c r="E19" s="15">
        <f t="shared" si="5"/>
        <v>177798.75</v>
      </c>
      <c r="F19" s="15">
        <v>13656</v>
      </c>
      <c r="G19" s="15">
        <v>13656</v>
      </c>
      <c r="H19" s="15">
        <f t="shared" si="4"/>
        <v>164142.75</v>
      </c>
    </row>
    <row r="20" spans="1:8" x14ac:dyDescent="0.2">
      <c r="A20" s="38"/>
      <c r="B20" s="42" t="s">
        <v>46</v>
      </c>
      <c r="C20" s="15">
        <v>3830437.85</v>
      </c>
      <c r="D20" s="15">
        <v>-949674.51</v>
      </c>
      <c r="E20" s="15">
        <f t="shared" si="5"/>
        <v>2880763.34</v>
      </c>
      <c r="F20" s="15">
        <v>2326298.4700000002</v>
      </c>
      <c r="G20" s="15">
        <v>2315874.4700000002</v>
      </c>
      <c r="H20" s="15">
        <f t="shared" si="4"/>
        <v>554464.86999999965</v>
      </c>
    </row>
    <row r="21" spans="1:8" x14ac:dyDescent="0.2">
      <c r="A21" s="38"/>
      <c r="B21" s="42" t="s">
        <v>47</v>
      </c>
      <c r="C21" s="15">
        <v>1517290.88</v>
      </c>
      <c r="D21" s="15">
        <v>37934.22</v>
      </c>
      <c r="E21" s="15">
        <f t="shared" si="5"/>
        <v>1555225.0999999999</v>
      </c>
      <c r="F21" s="15">
        <v>1345864.19</v>
      </c>
      <c r="G21" s="15">
        <v>1343222.19</v>
      </c>
      <c r="H21" s="15">
        <f t="shared" si="4"/>
        <v>209360.90999999992</v>
      </c>
    </row>
    <row r="22" spans="1:8" x14ac:dyDescent="0.2">
      <c r="A22" s="38"/>
      <c r="B22" s="42" t="s">
        <v>48</v>
      </c>
      <c r="C22" s="15">
        <v>1863481.85</v>
      </c>
      <c r="D22" s="15">
        <v>345433.3</v>
      </c>
      <c r="E22" s="15">
        <f t="shared" si="5"/>
        <v>2208915.15</v>
      </c>
      <c r="F22" s="15">
        <v>1962298.18</v>
      </c>
      <c r="G22" s="15">
        <v>1958798.18</v>
      </c>
      <c r="H22" s="15">
        <f t="shared" si="4"/>
        <v>246616.96999999997</v>
      </c>
    </row>
    <row r="23" spans="1:8" x14ac:dyDescent="0.2">
      <c r="A23" s="38"/>
      <c r="B23" s="42" t="s">
        <v>4</v>
      </c>
      <c r="C23" s="15">
        <v>0</v>
      </c>
      <c r="D23" s="15">
        <v>0</v>
      </c>
      <c r="E23" s="15">
        <f t="shared" si="5"/>
        <v>0</v>
      </c>
      <c r="F23" s="15">
        <v>0</v>
      </c>
      <c r="G23" s="15">
        <v>0</v>
      </c>
      <c r="H23" s="15">
        <f t="shared" si="4"/>
        <v>0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f t="shared" ref="C25:H25" si="6">SUM(C26:C34)</f>
        <v>1276637.26</v>
      </c>
      <c r="D25" s="15">
        <f t="shared" si="6"/>
        <v>1552863.06</v>
      </c>
      <c r="E25" s="15">
        <f t="shared" si="6"/>
        <v>2829500.3199999994</v>
      </c>
      <c r="F25" s="15">
        <f t="shared" si="6"/>
        <v>2603102.3699999996</v>
      </c>
      <c r="G25" s="15">
        <f t="shared" si="6"/>
        <v>2600859.3699999996</v>
      </c>
      <c r="H25" s="15">
        <f t="shared" si="6"/>
        <v>226397.9499999999</v>
      </c>
    </row>
    <row r="26" spans="1:8" x14ac:dyDescent="0.2">
      <c r="A26" s="38"/>
      <c r="B26" s="42" t="s">
        <v>29</v>
      </c>
      <c r="C26" s="15">
        <v>332720.25</v>
      </c>
      <c r="D26" s="15">
        <v>-69093.78</v>
      </c>
      <c r="E26" s="15">
        <f>C26+D26</f>
        <v>263626.46999999997</v>
      </c>
      <c r="F26" s="15">
        <v>240902.37</v>
      </c>
      <c r="G26" s="15">
        <v>240902.37</v>
      </c>
      <c r="H26" s="15">
        <f t="shared" ref="H26:H34" si="7">E26-F26</f>
        <v>22724.099999999977</v>
      </c>
    </row>
    <row r="27" spans="1:8" x14ac:dyDescent="0.2">
      <c r="A27" s="38"/>
      <c r="B27" s="42" t="s">
        <v>24</v>
      </c>
      <c r="C27" s="15">
        <v>551767.63</v>
      </c>
      <c r="D27" s="15">
        <v>1559464.25</v>
      </c>
      <c r="E27" s="15">
        <f t="shared" ref="E27:E34" si="8">C27+D27</f>
        <v>2111231.88</v>
      </c>
      <c r="F27" s="15">
        <v>2014839.2</v>
      </c>
      <c r="G27" s="15">
        <v>2014839.2</v>
      </c>
      <c r="H27" s="15">
        <f t="shared" si="7"/>
        <v>96392.679999999935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8"/>
      <c r="B30" s="42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8"/>
      <c r="B32" s="42" t="s">
        <v>6</v>
      </c>
      <c r="C32" s="15">
        <v>392149.38</v>
      </c>
      <c r="D32" s="15">
        <v>62492.59</v>
      </c>
      <c r="E32" s="15">
        <f t="shared" si="8"/>
        <v>454641.97</v>
      </c>
      <c r="F32" s="15">
        <v>347360.8</v>
      </c>
      <c r="G32" s="15">
        <v>345117.8</v>
      </c>
      <c r="H32" s="15">
        <f t="shared" si="7"/>
        <v>107281.16999999998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38"/>
      <c r="B37" s="42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2.5" x14ac:dyDescent="0.2">
      <c r="A38" s="38"/>
      <c r="B38" s="42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53</v>
      </c>
      <c r="C42" s="23">
        <f t="shared" ref="C42:H42" si="12">SUM(C36+C25+C16+C6)</f>
        <v>94673000</v>
      </c>
      <c r="D42" s="23">
        <f t="shared" si="12"/>
        <v>41769056.049999997</v>
      </c>
      <c r="E42" s="23">
        <f t="shared" si="12"/>
        <v>136442056.04999998</v>
      </c>
      <c r="F42" s="23">
        <f t="shared" si="12"/>
        <v>119821079.07000001</v>
      </c>
      <c r="G42" s="23">
        <f t="shared" si="12"/>
        <v>115541655.11</v>
      </c>
      <c r="H42" s="23">
        <f t="shared" si="12"/>
        <v>16620976.979999989</v>
      </c>
    </row>
    <row r="43" spans="1:8" x14ac:dyDescent="0.2">
      <c r="A43" s="37"/>
      <c r="B43" s="37"/>
      <c r="C43" s="37"/>
      <c r="D43" s="37"/>
      <c r="E43" s="37"/>
      <c r="F43" s="37"/>
      <c r="G43" s="37"/>
      <c r="H43" s="37"/>
    </row>
    <row r="44" spans="1:8" x14ac:dyDescent="0.2">
      <c r="A44" s="37"/>
      <c r="B44" s="37"/>
      <c r="C44" s="37"/>
      <c r="D44" s="37"/>
      <c r="E44" s="37"/>
      <c r="F44" s="37"/>
      <c r="G44" s="37"/>
      <c r="H44" s="37"/>
    </row>
    <row r="45" spans="1:8" x14ac:dyDescent="0.2">
      <c r="A45" s="37"/>
      <c r="B45" s="37"/>
      <c r="C45" s="37"/>
      <c r="D45" s="37"/>
      <c r="E45" s="37"/>
      <c r="F45" s="37"/>
      <c r="G45" s="37"/>
      <c r="H45" s="37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scale="8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2022-02-04T19:48:01Z</cp:lastPrinted>
  <dcterms:created xsi:type="dcterms:W3CDTF">2014-02-10T03:37:14Z</dcterms:created>
  <dcterms:modified xsi:type="dcterms:W3CDTF">2022-02-04T19:48:05Z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