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43" i="4" l="1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70" i="4" l="1"/>
  <c r="E70" i="4"/>
  <c r="C70" i="4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D63" i="4"/>
  <c r="G63" i="4" s="1"/>
  <c r="B70" i="4"/>
  <c r="F56" i="4"/>
  <c r="E56" i="4"/>
  <c r="D55" i="4"/>
  <c r="G55" i="4" s="1"/>
  <c r="D54" i="4"/>
  <c r="G54" i="4" s="1"/>
  <c r="D53" i="4"/>
  <c r="G53" i="4" s="1"/>
  <c r="D52" i="4"/>
  <c r="G52" i="4" s="1"/>
  <c r="C56" i="4"/>
  <c r="B56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45" i="4"/>
  <c r="E45" i="4"/>
  <c r="C45" i="4"/>
  <c r="B45" i="4"/>
  <c r="G56" i="4" l="1"/>
  <c r="G70" i="4"/>
  <c r="D56" i="4"/>
  <c r="D70" i="4"/>
  <c r="G45" i="4"/>
  <c r="D4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55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B65" i="6"/>
  <c r="B57" i="6"/>
  <c r="B53" i="6"/>
  <c r="B43" i="6"/>
  <c r="B33" i="6"/>
  <c r="B23" i="6"/>
  <c r="B13" i="6"/>
  <c r="B5" i="6"/>
  <c r="G69" i="6" l="1"/>
  <c r="D53" i="6"/>
  <c r="G53" i="6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<sst xmlns="http://schemas.openxmlformats.org/spreadsheetml/2006/main" count="233" uniqueCount="173">
  <si>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</si>
  <si>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</si>
  <si>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</si>
  <si>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</si>
  <si>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</si>
  <si>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</si>
  <si>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</si>
  <si>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</si>
  <si>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</si>
  <si>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</si>
  <si>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</si>
  <si>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</si>
  <si>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</si>
  <si>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</si>
  <si>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</si>
  <si>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</si>
  <si>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</si>
  <si>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</si>
  <si>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</si>
  <si>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</si>
  <si>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</si>
  <si>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</si>
  <si>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</si>
  <si>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</si>
  <si>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</si>
  <si>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</si>
  <si>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</si>
  <si>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</si>
  <si>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</si>
  <si>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</si>
  <si>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</si>
  <si>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</si>
  <si>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</si>
  <si>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</si>
  <si>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</si>
  <si>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</si>
  <si>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</si>
  <si>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</si>
  <si>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</si>
  <si>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</si>
  <si>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</si>
  <si>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</si>
  <si>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</si>
  <si>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</si>
  <si>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</si>
  <si>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</si>
  <si>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</si>
  <si>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</si>
  <si>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</si>
  <si>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</si>
  <si>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</si>
  <si>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</si>
  <si>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</si>
  <si>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</si>
  <si>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</si>
  <si>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</si>
  <si>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</si>
  <si>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</si>
  <si>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</si>
  <si>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</si>
  <si>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</si>
  <si>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</si>
  <si>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</si>
  <si>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</si>
  <si>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</si>
  <si>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</si>
  <si>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</si>
  <si>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</si>
  <si>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</si>
  <si>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</si>
  <si>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</si>
  <si>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</si>
  <si>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</si>
  <si>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</si>
  <si>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</si>
  <si>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</si>
  <si>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</si>
  <si>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</si>
  <si>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</si>
  <si>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</si>
  <si>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</si>
  <si>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</si>
  <si>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</si>
  <si>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</si>
  <si>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</si>
  <si>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</si>
  <si>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</si>
  <si>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</si>
  <si>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</si>
  <si>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</si>
  <si>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</si>
  <si>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</si>
  <si>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</si>
  <si>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</si>
  <si>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</si>
  <si>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</si>
  <si>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</si>
  <si>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</si>
  <si>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</si>
  <si>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</si>
  <si>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</si>
  <si>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</si>
  <si>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</si>
  <si>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</si>
  <si>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</si>
  <si>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</si>
  <si>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</si>
  <si>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</si>
  <si>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</si>
  <si>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</si>
  <si>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</si>
  <si>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</si>
  <si>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</si>
  <si>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</si>
  <si>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</si>
  <si>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</si>
  <si>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</si>
  <si>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</si>
  <si>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</si>
  <si>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</si>
  <si>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</si>
  <si>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</si>
  <si>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</si>
  <si>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</si>
  <si>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</si>
  <si>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</si>
  <si>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</si>
  <si>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</si>
  <si>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Tierra Blanca, Guanajuato
Estado Analítico del Ejercicio del Presupuesto de Egresos
Clasificación por Objeto del Gasto (Capítulo y Concepto)
Del 1 de Enero al 31 de Marzo de 2023</t>
  </si>
  <si>
    <t>Municipio de Tierra Blanca, Guanajuato
Estado Analítico del Ejercicio del Presupuesto de Egresos
Clasificación Económica (por Tipo de Gasto)
Del 1 de Enero al 31 de Marzo de 2023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</si>
  <si>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</si>
  <si>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</si>
  <si>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</si>
  <si>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</si>
  <si>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</si>
  <si>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</si>
  <si>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31111M400070000 TESORERIA MUNICIPAL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</si>
  <si>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</si>
  <si>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</si>
  <si>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</si>
  <si>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</si>
  <si>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</si>
  <si>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31111M400110000 DIRECCION SERVICIOS PUBL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</si>
  <si>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</si>
  <si>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</si>
  <si>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</si>
  <si>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</si>
  <si>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</si>
  <si>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</si>
  <si>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</si>
  <si>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</si>
  <si>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</si>
  <si>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</si>
  <si>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</si>
  <si>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</si>
  <si>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31111M400190000 DIR DESARROLLO SOCIAL Y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</si>
  <si>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</si>
  <si>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</si>
  <si>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</si>
  <si>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</si>
  <si>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</si>
  <si>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</si>
  <si>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</si>
  <si>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</si>
  <si>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</si>
  <si>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31111M400070100 DIRECCION DE TESORERIA</t>
  </si>
  <si>
    <t>31111M400110100 DESPACHO SERVICIOS PUBLI</t>
  </si>
  <si>
    <t>31111M400190100 DESPACHO DESARROLLO SOCI</t>
  </si>
  <si>
    <t>Municipio de Tierra Blanca, Guanajuato
Estado Analítico del Ejercicio del Presupuesto de Egresos
Clasificación Administrativa
Del 1 de Enero al 31 de Marzo de 2023</t>
  </si>
  <si>
    <t>Municipio de Tierra Blanca, Guanajuato
Estado Analítico del Ejercicio del Presupuesto de Egresos
Clasificación Administrativa (Poderes)
Del 1 de Enero al 31 de Marzo de 2023</t>
  </si>
  <si>
    <t>Municipio de Tierra Blanca, Guanajuato
Estado Analítico del Ejercicio del Presupuesto de Egresos
Clasificación Administrativa (Sector Paraestatal)
Del 1 de Enero al 31 de Marzo de 2023</t>
  </si>
  <si>
    <t>Municipio de Tierra Blanca, Guanajuato
Estado Analítico del Ejercicio del Presupuesto de Egresos
Clasificación Funcional (Finalidad y Función)
Del 1 de Enero al 31 de Marzo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</si>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</sst>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4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2" borderId="7" xfId="9" applyFont="1" applyFill="1" applyBorder="1" applyAlignment="1">
      <alignment vertical="center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0" xfId="9" applyFont="1" applyFill="1" applyBorder="1" applyAlignment="1">
      <alignment vertical="center"/>
    </xf>
    <xf numFmtId="0" fontId="6" fillId="2" borderId="14" xfId="9" applyNumberFormat="1" applyFont="1" applyFill="1" applyBorder="1" applyAlignment="1">
      <alignment horizontal="center" vertical="center" wrapTex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A10" sqref="A1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9" t="s">
        <v>128</v>
      </c>
      <c r="B1" s="39"/>
      <c r="C1" s="39"/>
      <c r="D1" s="39"/>
      <c r="E1" s="39"/>
      <c r="F1" s="39"/>
      <c r="G1" s="40"/>
    </row>
    <row r="2" spans="1:8" x14ac:dyDescent="0.2">
      <c r="A2" s="32"/>
      <c r="B2" s="41" t="s">
        <v>57</v>
      </c>
      <c r="C2" s="39"/>
      <c r="D2" s="39"/>
      <c r="E2" s="39"/>
      <c r="F2" s="40"/>
      <c r="G2" s="42" t="s">
        <v>56</v>
      </c>
    </row>
    <row r="3" spans="1:8" ht="24.95" customHeight="1" x14ac:dyDescent="0.2">
      <c r="A3" s="31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3"/>
    </row>
    <row r="4" spans="1:8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1" t="s">
        <v>58</v>
      </c>
      <c r="B5" s="15">
        <f>SUM(B6:B12)</f>
        <v>43002040.18</v>
      </c>
      <c r="C5" s="15">
        <f>SUM(C6:C12)</f>
        <v>436500</v>
      </c>
      <c r="D5" s="15">
        <f>B5+C5</f>
        <v>43438540.18</v>
      </c>
      <c r="E5" s="15">
        <f>SUM(E6:E12)</f>
        <v>9086803.75</v>
      </c>
      <c r="F5" s="15">
        <f>SUM(F6:F12)</f>
        <v>9086803.75</v>
      </c>
      <c r="G5" s="15">
        <f>D5-E5</f>
        <v>34351736.43</v>
      </c>
    </row>
    <row r="6" spans="1:8" x14ac:dyDescent="0.2">
      <c r="A6" s="23" t="s">
        <v>62</v>
      </c>
      <c r="B6" s="6">
        <v>33074187.359999999</v>
      </c>
      <c r="C6" s="6">
        <v>0</v>
      </c>
      <c r="D6" s="6">
        <f t="shared" ref="D6:D69" si="0">B6+C6</f>
        <v>33074187.359999999</v>
      </c>
      <c r="E6" s="6">
        <v>7867593.1600000001</v>
      </c>
      <c r="F6" s="6">
        <v>7825612.5999999996</v>
      </c>
      <c r="G6" s="6">
        <f t="shared" ref="G6:G69" si="1">D6-E6</f>
        <v>25206594.199999999</v>
      </c>
      <c r="H6" s="12">
        <v>1100</v>
      </c>
    </row>
    <row r="7" spans="1:8" x14ac:dyDescent="0.2">
      <c r="A7" s="23" t="s">
        <v>63</v>
      </c>
      <c r="B7" s="6">
        <v>585000</v>
      </c>
      <c r="C7" s="6">
        <v>435000</v>
      </c>
      <c r="D7" s="6">
        <f t="shared" si="0"/>
        <v>1020000</v>
      </c>
      <c r="E7" s="6">
        <v>693038.02</v>
      </c>
      <c r="F7" s="6">
        <v>693038.02</v>
      </c>
      <c r="G7" s="6">
        <f t="shared" si="1"/>
        <v>326961.98</v>
      </c>
      <c r="H7" s="12">
        <v>1200</v>
      </c>
    </row>
    <row r="8" spans="1:8" x14ac:dyDescent="0.2">
      <c r="A8" s="23" t="s">
        <v>64</v>
      </c>
      <c r="B8" s="6">
        <v>5401638.3399999999</v>
      </c>
      <c r="C8" s="6">
        <v>0</v>
      </c>
      <c r="D8" s="6">
        <f t="shared" si="0"/>
        <v>5401638.3399999999</v>
      </c>
      <c r="E8" s="6">
        <v>62469.49</v>
      </c>
      <c r="F8" s="6">
        <v>104450.05</v>
      </c>
      <c r="G8" s="6">
        <f t="shared" si="1"/>
        <v>5339168.8499999996</v>
      </c>
      <c r="H8" s="12">
        <v>1300</v>
      </c>
    </row>
    <row r="9" spans="1:8" x14ac:dyDescent="0.2">
      <c r="A9" s="23" t="s">
        <v>33</v>
      </c>
      <c r="B9" s="6">
        <v>373847.58</v>
      </c>
      <c r="C9" s="6">
        <v>-100000</v>
      </c>
      <c r="D9" s="6">
        <f t="shared" si="0"/>
        <v>273847.58</v>
      </c>
      <c r="E9" s="6">
        <v>0</v>
      </c>
      <c r="F9" s="6">
        <v>0</v>
      </c>
      <c r="G9" s="6">
        <f t="shared" si="1"/>
        <v>273847.58</v>
      </c>
      <c r="H9" s="12">
        <v>1400</v>
      </c>
    </row>
    <row r="10" spans="1:8" x14ac:dyDescent="0.2">
      <c r="A10" s="23" t="s">
        <v>65</v>
      </c>
      <c r="B10" s="6">
        <v>3567366.9</v>
      </c>
      <c r="C10" s="6">
        <v>101500</v>
      </c>
      <c r="D10" s="6">
        <f t="shared" si="0"/>
        <v>3668866.9</v>
      </c>
      <c r="E10" s="6">
        <v>463703.08</v>
      </c>
      <c r="F10" s="6">
        <v>463703.08</v>
      </c>
      <c r="G10" s="6">
        <f t="shared" si="1"/>
        <v>3205163.82</v>
      </c>
      <c r="H10" s="12">
        <v>1500</v>
      </c>
    </row>
    <row r="11" spans="1:8" x14ac:dyDescent="0.2">
      <c r="A11" s="23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2">
        <v>1600</v>
      </c>
    </row>
    <row r="12" spans="1:8" x14ac:dyDescent="0.2">
      <c r="A12" s="23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2">
        <v>1700</v>
      </c>
    </row>
    <row r="13" spans="1:8" x14ac:dyDescent="0.2">
      <c r="A13" s="21" t="s">
        <v>122</v>
      </c>
      <c r="B13" s="16">
        <f>SUM(B14:B22)</f>
        <v>7732000</v>
      </c>
      <c r="C13" s="16">
        <f>SUM(C14:C22)</f>
        <v>-675497.09000000008</v>
      </c>
      <c r="D13" s="16">
        <f t="shared" si="0"/>
        <v>7056502.9100000001</v>
      </c>
      <c r="E13" s="16">
        <f>SUM(E14:E22)</f>
        <v>2269868.02</v>
      </c>
      <c r="F13" s="16">
        <f>SUM(F14:F22)</f>
        <v>2269868.02</v>
      </c>
      <c r="G13" s="16">
        <f t="shared" si="1"/>
        <v>4786634.8900000006</v>
      </c>
      <c r="H13" s="22">
        <v>0</v>
      </c>
    </row>
    <row r="14" spans="1:8" x14ac:dyDescent="0.2">
      <c r="A14" s="23" t="s">
        <v>67</v>
      </c>
      <c r="B14" s="6">
        <v>864000</v>
      </c>
      <c r="C14" s="6">
        <v>-10000</v>
      </c>
      <c r="D14" s="6">
        <f t="shared" si="0"/>
        <v>854000</v>
      </c>
      <c r="E14" s="6">
        <v>151064.31</v>
      </c>
      <c r="F14" s="6">
        <v>151064.31</v>
      </c>
      <c r="G14" s="6">
        <f t="shared" si="1"/>
        <v>702935.69</v>
      </c>
      <c r="H14" s="12">
        <v>2100</v>
      </c>
    </row>
    <row r="15" spans="1:8" x14ac:dyDescent="0.2">
      <c r="A15" s="23" t="s">
        <v>68</v>
      </c>
      <c r="B15" s="6">
        <v>573000</v>
      </c>
      <c r="C15" s="6">
        <v>-9570.08</v>
      </c>
      <c r="D15" s="6">
        <f t="shared" si="0"/>
        <v>563429.92000000004</v>
      </c>
      <c r="E15" s="6">
        <v>205557.52</v>
      </c>
      <c r="F15" s="6">
        <v>205557.52</v>
      </c>
      <c r="G15" s="6">
        <f t="shared" si="1"/>
        <v>357872.4</v>
      </c>
      <c r="H15" s="12">
        <v>2200</v>
      </c>
    </row>
    <row r="16" spans="1:8" x14ac:dyDescent="0.2">
      <c r="A16" s="23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2">
        <v>2300</v>
      </c>
    </row>
    <row r="17" spans="1:8" x14ac:dyDescent="0.2">
      <c r="A17" s="23" t="s">
        <v>70</v>
      </c>
      <c r="B17" s="6">
        <v>951000</v>
      </c>
      <c r="C17" s="6">
        <v>-5000</v>
      </c>
      <c r="D17" s="6">
        <f t="shared" si="0"/>
        <v>946000</v>
      </c>
      <c r="E17" s="6">
        <v>191376.85</v>
      </c>
      <c r="F17" s="6">
        <v>191376.85</v>
      </c>
      <c r="G17" s="6">
        <f t="shared" si="1"/>
        <v>754623.15</v>
      </c>
      <c r="H17" s="12">
        <v>2400</v>
      </c>
    </row>
    <row r="18" spans="1:8" x14ac:dyDescent="0.2">
      <c r="A18" s="23" t="s">
        <v>71</v>
      </c>
      <c r="B18" s="6">
        <v>385000</v>
      </c>
      <c r="C18" s="6">
        <v>0</v>
      </c>
      <c r="D18" s="6">
        <f t="shared" si="0"/>
        <v>385000</v>
      </c>
      <c r="E18" s="6">
        <v>0</v>
      </c>
      <c r="F18" s="6">
        <v>0</v>
      </c>
      <c r="G18" s="6">
        <f t="shared" si="1"/>
        <v>385000</v>
      </c>
      <c r="H18" s="12">
        <v>2500</v>
      </c>
    </row>
    <row r="19" spans="1:8" x14ac:dyDescent="0.2">
      <c r="A19" s="23" t="s">
        <v>72</v>
      </c>
      <c r="B19" s="6">
        <v>4105000</v>
      </c>
      <c r="C19" s="6">
        <v>-400927.01</v>
      </c>
      <c r="D19" s="6">
        <f t="shared" si="0"/>
        <v>3704072.99</v>
      </c>
      <c r="E19" s="6">
        <v>1696057.9</v>
      </c>
      <c r="F19" s="6">
        <v>1696057.9</v>
      </c>
      <c r="G19" s="6">
        <f t="shared" si="1"/>
        <v>2008015.0900000003</v>
      </c>
      <c r="H19" s="12">
        <v>2600</v>
      </c>
    </row>
    <row r="20" spans="1:8" x14ac:dyDescent="0.2">
      <c r="A20" s="23" t="s">
        <v>73</v>
      </c>
      <c r="B20" s="6">
        <v>744000</v>
      </c>
      <c r="C20" s="6">
        <v>-250000</v>
      </c>
      <c r="D20" s="6">
        <f t="shared" si="0"/>
        <v>494000</v>
      </c>
      <c r="E20" s="6">
        <v>25811.439999999999</v>
      </c>
      <c r="F20" s="6">
        <v>25811.439999999999</v>
      </c>
      <c r="G20" s="6">
        <f t="shared" si="1"/>
        <v>468188.56</v>
      </c>
      <c r="H20" s="12">
        <v>2700</v>
      </c>
    </row>
    <row r="21" spans="1:8" x14ac:dyDescent="0.2">
      <c r="A21" s="23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2">
        <v>2800</v>
      </c>
    </row>
    <row r="22" spans="1:8" x14ac:dyDescent="0.2">
      <c r="A22" s="23" t="s">
        <v>75</v>
      </c>
      <c r="B22" s="6">
        <v>110000</v>
      </c>
      <c r="C22" s="6">
        <v>0</v>
      </c>
      <c r="D22" s="6">
        <f t="shared" si="0"/>
        <v>110000</v>
      </c>
      <c r="E22" s="6">
        <v>0</v>
      </c>
      <c r="F22" s="6">
        <v>0</v>
      </c>
      <c r="G22" s="6">
        <f t="shared" si="1"/>
        <v>110000</v>
      </c>
      <c r="H22" s="12">
        <v>2900</v>
      </c>
    </row>
    <row r="23" spans="1:8" x14ac:dyDescent="0.2">
      <c r="A23" s="21" t="s">
        <v>59</v>
      </c>
      <c r="B23" s="16">
        <f>SUM(B24:B32)</f>
        <v>10062538.550000001</v>
      </c>
      <c r="C23" s="16">
        <f>SUM(C24:C32)</f>
        <v>1469155.3599999999</v>
      </c>
      <c r="D23" s="16">
        <f t="shared" si="0"/>
        <v>11531693.91</v>
      </c>
      <c r="E23" s="16">
        <f>SUM(E24:E32)</f>
        <v>3127091.8</v>
      </c>
      <c r="F23" s="16">
        <f>SUM(F24:F32)</f>
        <v>3127091.8</v>
      </c>
      <c r="G23" s="16">
        <f t="shared" si="1"/>
        <v>8404602.1099999994</v>
      </c>
      <c r="H23" s="22">
        <v>0</v>
      </c>
    </row>
    <row r="24" spans="1:8" x14ac:dyDescent="0.2">
      <c r="A24" s="23" t="s">
        <v>76</v>
      </c>
      <c r="B24" s="6">
        <v>2085365.4</v>
      </c>
      <c r="C24" s="6">
        <v>189269</v>
      </c>
      <c r="D24" s="6">
        <f t="shared" si="0"/>
        <v>2274634.4</v>
      </c>
      <c r="E24" s="6">
        <v>616998</v>
      </c>
      <c r="F24" s="6">
        <v>616998</v>
      </c>
      <c r="G24" s="6">
        <f t="shared" si="1"/>
        <v>1657636.4</v>
      </c>
      <c r="H24" s="12">
        <v>3100</v>
      </c>
    </row>
    <row r="25" spans="1:8" x14ac:dyDescent="0.2">
      <c r="A25" s="23" t="s">
        <v>77</v>
      </c>
      <c r="B25" s="6">
        <v>355000</v>
      </c>
      <c r="C25" s="6">
        <v>311615.35999999999</v>
      </c>
      <c r="D25" s="6">
        <f t="shared" si="0"/>
        <v>666615.36</v>
      </c>
      <c r="E25" s="6">
        <v>200077.76</v>
      </c>
      <c r="F25" s="6">
        <v>200077.76</v>
      </c>
      <c r="G25" s="6">
        <f t="shared" si="1"/>
        <v>466537.6</v>
      </c>
      <c r="H25" s="12">
        <v>3200</v>
      </c>
    </row>
    <row r="26" spans="1:8" x14ac:dyDescent="0.2">
      <c r="A26" s="23" t="s">
        <v>78</v>
      </c>
      <c r="B26" s="6">
        <v>425000</v>
      </c>
      <c r="C26" s="6">
        <v>730000</v>
      </c>
      <c r="D26" s="6">
        <f t="shared" si="0"/>
        <v>1155000</v>
      </c>
      <c r="E26" s="6">
        <v>466408.31</v>
      </c>
      <c r="F26" s="6">
        <v>466408.31</v>
      </c>
      <c r="G26" s="6">
        <f t="shared" si="1"/>
        <v>688591.69</v>
      </c>
      <c r="H26" s="12">
        <v>3300</v>
      </c>
    </row>
    <row r="27" spans="1:8" x14ac:dyDescent="0.2">
      <c r="A27" s="23" t="s">
        <v>79</v>
      </c>
      <c r="B27" s="6">
        <v>605000</v>
      </c>
      <c r="C27" s="6">
        <v>-50000</v>
      </c>
      <c r="D27" s="6">
        <f t="shared" si="0"/>
        <v>555000</v>
      </c>
      <c r="E27" s="6">
        <v>20224.57</v>
      </c>
      <c r="F27" s="6">
        <v>20224.57</v>
      </c>
      <c r="G27" s="6">
        <f t="shared" si="1"/>
        <v>534775.43000000005</v>
      </c>
      <c r="H27" s="12">
        <v>3400</v>
      </c>
    </row>
    <row r="28" spans="1:8" x14ac:dyDescent="0.2">
      <c r="A28" s="23" t="s">
        <v>80</v>
      </c>
      <c r="B28" s="6">
        <v>1480000</v>
      </c>
      <c r="C28" s="6">
        <v>167000</v>
      </c>
      <c r="D28" s="6">
        <f t="shared" si="0"/>
        <v>1647000</v>
      </c>
      <c r="E28" s="6">
        <v>839122.53</v>
      </c>
      <c r="F28" s="6">
        <v>839122.53</v>
      </c>
      <c r="G28" s="6">
        <f t="shared" si="1"/>
        <v>807877.47</v>
      </c>
      <c r="H28" s="12">
        <v>3500</v>
      </c>
    </row>
    <row r="29" spans="1:8" x14ac:dyDescent="0.2">
      <c r="A29" s="23" t="s">
        <v>81</v>
      </c>
      <c r="B29" s="6">
        <v>340000</v>
      </c>
      <c r="C29" s="6">
        <v>0</v>
      </c>
      <c r="D29" s="6">
        <f t="shared" si="0"/>
        <v>340000</v>
      </c>
      <c r="E29" s="6">
        <v>33688.78</v>
      </c>
      <c r="F29" s="6">
        <v>33688.78</v>
      </c>
      <c r="G29" s="6">
        <f t="shared" si="1"/>
        <v>306311.21999999997</v>
      </c>
      <c r="H29" s="12">
        <v>3600</v>
      </c>
    </row>
    <row r="30" spans="1:8" x14ac:dyDescent="0.2">
      <c r="A30" s="23" t="s">
        <v>82</v>
      </c>
      <c r="B30" s="6">
        <v>580000</v>
      </c>
      <c r="C30" s="6">
        <v>-10000</v>
      </c>
      <c r="D30" s="6">
        <f t="shared" si="0"/>
        <v>570000</v>
      </c>
      <c r="E30" s="6">
        <v>228553.81</v>
      </c>
      <c r="F30" s="6">
        <v>228553.81</v>
      </c>
      <c r="G30" s="6">
        <f t="shared" si="1"/>
        <v>341446.19</v>
      </c>
      <c r="H30" s="12">
        <v>3700</v>
      </c>
    </row>
    <row r="31" spans="1:8" x14ac:dyDescent="0.2">
      <c r="A31" s="23" t="s">
        <v>83</v>
      </c>
      <c r="B31" s="6">
        <v>3542173.15</v>
      </c>
      <c r="C31" s="6">
        <v>131271</v>
      </c>
      <c r="D31" s="6">
        <f t="shared" si="0"/>
        <v>3673444.15</v>
      </c>
      <c r="E31" s="6">
        <v>284567.03999999998</v>
      </c>
      <c r="F31" s="6">
        <v>284567.03999999998</v>
      </c>
      <c r="G31" s="6">
        <f t="shared" si="1"/>
        <v>3388877.11</v>
      </c>
      <c r="H31" s="12">
        <v>3800</v>
      </c>
    </row>
    <row r="32" spans="1:8" x14ac:dyDescent="0.2">
      <c r="A32" s="23" t="s">
        <v>18</v>
      </c>
      <c r="B32" s="6">
        <v>650000</v>
      </c>
      <c r="C32" s="6">
        <v>0</v>
      </c>
      <c r="D32" s="6">
        <f t="shared" si="0"/>
        <v>650000</v>
      </c>
      <c r="E32" s="6">
        <v>437451</v>
      </c>
      <c r="F32" s="6">
        <v>437451</v>
      </c>
      <c r="G32" s="6">
        <f t="shared" si="1"/>
        <v>212549</v>
      </c>
      <c r="H32" s="12">
        <v>3900</v>
      </c>
    </row>
    <row r="33" spans="1:8" x14ac:dyDescent="0.2">
      <c r="A33" s="21" t="s">
        <v>123</v>
      </c>
      <c r="B33" s="16">
        <f>SUM(B34:B42)</f>
        <v>17301917.490000002</v>
      </c>
      <c r="C33" s="16">
        <f>SUM(C34:C42)</f>
        <v>6068693.9199999999</v>
      </c>
      <c r="D33" s="16">
        <f t="shared" si="0"/>
        <v>23370611.410000004</v>
      </c>
      <c r="E33" s="16">
        <f>SUM(E34:E42)</f>
        <v>12059193.02</v>
      </c>
      <c r="F33" s="16">
        <f>SUM(F34:F42)</f>
        <v>12059193.02</v>
      </c>
      <c r="G33" s="16">
        <f t="shared" si="1"/>
        <v>11311418.390000004</v>
      </c>
      <c r="H33" s="22">
        <v>0</v>
      </c>
    </row>
    <row r="34" spans="1:8" x14ac:dyDescent="0.2">
      <c r="A34" s="23" t="s">
        <v>84</v>
      </c>
      <c r="B34" s="6">
        <v>6050000</v>
      </c>
      <c r="C34" s="6">
        <v>0</v>
      </c>
      <c r="D34" s="6">
        <f t="shared" si="0"/>
        <v>6050000</v>
      </c>
      <c r="E34" s="6">
        <v>1512499.97</v>
      </c>
      <c r="F34" s="6">
        <v>1512499.97</v>
      </c>
      <c r="G34" s="6">
        <f t="shared" si="1"/>
        <v>4537500.03</v>
      </c>
      <c r="H34" s="12">
        <v>4100</v>
      </c>
    </row>
    <row r="35" spans="1:8" x14ac:dyDescent="0.2">
      <c r="A35" s="23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2">
        <v>4200</v>
      </c>
    </row>
    <row r="36" spans="1:8" x14ac:dyDescent="0.2">
      <c r="A36" s="23" t="s">
        <v>86</v>
      </c>
      <c r="B36" s="6">
        <v>2451917.4900000002</v>
      </c>
      <c r="C36" s="6">
        <v>608424.53</v>
      </c>
      <c r="D36" s="6">
        <f t="shared" si="0"/>
        <v>3060342.0200000005</v>
      </c>
      <c r="E36" s="6">
        <v>1662400</v>
      </c>
      <c r="F36" s="6">
        <v>1662400</v>
      </c>
      <c r="G36" s="6">
        <f t="shared" si="1"/>
        <v>1397942.0200000005</v>
      </c>
      <c r="H36" s="12">
        <v>4300</v>
      </c>
    </row>
    <row r="37" spans="1:8" x14ac:dyDescent="0.2">
      <c r="A37" s="23" t="s">
        <v>87</v>
      </c>
      <c r="B37" s="6">
        <v>8800000</v>
      </c>
      <c r="C37" s="6">
        <v>5460269.3899999997</v>
      </c>
      <c r="D37" s="6">
        <f t="shared" si="0"/>
        <v>14260269.390000001</v>
      </c>
      <c r="E37" s="6">
        <v>8884293.0500000007</v>
      </c>
      <c r="F37" s="6">
        <v>8884293.0500000007</v>
      </c>
      <c r="G37" s="6">
        <f t="shared" si="1"/>
        <v>5375976.3399999999</v>
      </c>
      <c r="H37" s="12">
        <v>4400</v>
      </c>
    </row>
    <row r="38" spans="1:8" x14ac:dyDescent="0.2">
      <c r="A38" s="23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2">
        <v>4500</v>
      </c>
    </row>
    <row r="39" spans="1:8" x14ac:dyDescent="0.2">
      <c r="A39" s="23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2">
        <v>4600</v>
      </c>
    </row>
    <row r="40" spans="1:8" x14ac:dyDescent="0.2">
      <c r="A40" s="23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2">
        <v>4700</v>
      </c>
    </row>
    <row r="41" spans="1:8" x14ac:dyDescent="0.2">
      <c r="A41" s="23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2">
        <v>4800</v>
      </c>
    </row>
    <row r="42" spans="1:8" x14ac:dyDescent="0.2">
      <c r="A42" s="23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2">
        <v>4900</v>
      </c>
    </row>
    <row r="43" spans="1:8" x14ac:dyDescent="0.2">
      <c r="A43" s="21" t="s">
        <v>124</v>
      </c>
      <c r="B43" s="16">
        <f>SUM(B44:B52)</f>
        <v>735000</v>
      </c>
      <c r="C43" s="16">
        <f>SUM(C44:C52)</f>
        <v>224057.87</v>
      </c>
      <c r="D43" s="16">
        <f t="shared" si="0"/>
        <v>959057.87</v>
      </c>
      <c r="E43" s="16">
        <f>SUM(E44:E52)</f>
        <v>266239.98</v>
      </c>
      <c r="F43" s="16">
        <f>SUM(F44:F52)</f>
        <v>266239.98</v>
      </c>
      <c r="G43" s="16">
        <f t="shared" si="1"/>
        <v>692817.89</v>
      </c>
      <c r="H43" s="22">
        <v>0</v>
      </c>
    </row>
    <row r="44" spans="1:8" x14ac:dyDescent="0.2">
      <c r="A44" s="5" t="s">
        <v>91</v>
      </c>
      <c r="B44" s="6">
        <v>660000</v>
      </c>
      <c r="C44" s="6">
        <v>7991.08</v>
      </c>
      <c r="D44" s="6">
        <f t="shared" si="0"/>
        <v>667991.07999999996</v>
      </c>
      <c r="E44" s="6">
        <v>50173.19</v>
      </c>
      <c r="F44" s="6">
        <v>50173.19</v>
      </c>
      <c r="G44" s="6">
        <f t="shared" si="1"/>
        <v>617817.8899999999</v>
      </c>
      <c r="H44" s="12">
        <v>5100</v>
      </c>
    </row>
    <row r="45" spans="1:8" x14ac:dyDescent="0.2">
      <c r="A45" s="23" t="s">
        <v>92</v>
      </c>
      <c r="B45" s="6">
        <v>25000</v>
      </c>
      <c r="C45" s="6">
        <v>0</v>
      </c>
      <c r="D45" s="6">
        <f t="shared" si="0"/>
        <v>25000</v>
      </c>
      <c r="E45" s="6">
        <v>0</v>
      </c>
      <c r="F45" s="6">
        <v>0</v>
      </c>
      <c r="G45" s="6">
        <f t="shared" si="1"/>
        <v>25000</v>
      </c>
      <c r="H45" s="12">
        <v>5200</v>
      </c>
    </row>
    <row r="46" spans="1:8" x14ac:dyDescent="0.2">
      <c r="A46" s="23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2">
        <v>5300</v>
      </c>
    </row>
    <row r="47" spans="1:8" x14ac:dyDescent="0.2">
      <c r="A47" s="23" t="s">
        <v>94</v>
      </c>
      <c r="B47" s="6">
        <v>0</v>
      </c>
      <c r="C47" s="6">
        <v>200000</v>
      </c>
      <c r="D47" s="6">
        <f t="shared" si="0"/>
        <v>200000</v>
      </c>
      <c r="E47" s="6">
        <v>200000</v>
      </c>
      <c r="F47" s="6">
        <v>200000</v>
      </c>
      <c r="G47" s="6">
        <f t="shared" si="1"/>
        <v>0</v>
      </c>
      <c r="H47" s="12">
        <v>5400</v>
      </c>
    </row>
    <row r="48" spans="1:8" x14ac:dyDescent="0.2">
      <c r="A48" s="23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2">
        <v>5500</v>
      </c>
    </row>
    <row r="49" spans="1:8" x14ac:dyDescent="0.2">
      <c r="A49" s="23" t="s">
        <v>96</v>
      </c>
      <c r="B49" s="6">
        <v>0</v>
      </c>
      <c r="C49" s="6">
        <v>16066.79</v>
      </c>
      <c r="D49" s="6">
        <f t="shared" si="0"/>
        <v>16066.79</v>
      </c>
      <c r="E49" s="6">
        <v>16066.79</v>
      </c>
      <c r="F49" s="6">
        <v>16066.79</v>
      </c>
      <c r="G49" s="6">
        <f t="shared" si="1"/>
        <v>0</v>
      </c>
      <c r="H49" s="12">
        <v>5600</v>
      </c>
    </row>
    <row r="50" spans="1:8" x14ac:dyDescent="0.2">
      <c r="A50" s="23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2">
        <v>5700</v>
      </c>
    </row>
    <row r="51" spans="1:8" x14ac:dyDescent="0.2">
      <c r="A51" s="23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2">
        <v>5800</v>
      </c>
    </row>
    <row r="52" spans="1:8" x14ac:dyDescent="0.2">
      <c r="A52" s="23" t="s">
        <v>99</v>
      </c>
      <c r="B52" s="6">
        <v>50000</v>
      </c>
      <c r="C52" s="6">
        <v>0</v>
      </c>
      <c r="D52" s="6">
        <f t="shared" si="0"/>
        <v>50000</v>
      </c>
      <c r="E52" s="6">
        <v>0</v>
      </c>
      <c r="F52" s="6">
        <v>0</v>
      </c>
      <c r="G52" s="6">
        <f t="shared" si="1"/>
        <v>50000</v>
      </c>
      <c r="H52" s="12">
        <v>5900</v>
      </c>
    </row>
    <row r="53" spans="1:8" x14ac:dyDescent="0.2">
      <c r="A53" s="21" t="s">
        <v>60</v>
      </c>
      <c r="B53" s="16">
        <f>SUM(B54:B56)</f>
        <v>19604803</v>
      </c>
      <c r="C53" s="16">
        <f>SUM(C54:C56)</f>
        <v>25601795.920000002</v>
      </c>
      <c r="D53" s="16">
        <f t="shared" si="0"/>
        <v>45206598.920000002</v>
      </c>
      <c r="E53" s="16">
        <f>SUM(E54:E56)</f>
        <v>17392906.809999999</v>
      </c>
      <c r="F53" s="16">
        <f>SUM(F54:F56)</f>
        <v>17392906.809999999</v>
      </c>
      <c r="G53" s="16">
        <f t="shared" si="1"/>
        <v>27813692.110000003</v>
      </c>
      <c r="H53" s="22">
        <v>0</v>
      </c>
    </row>
    <row r="54" spans="1:8" x14ac:dyDescent="0.2">
      <c r="A54" s="23" t="s">
        <v>100</v>
      </c>
      <c r="B54" s="6">
        <v>19604803</v>
      </c>
      <c r="C54" s="6">
        <v>25601795.920000002</v>
      </c>
      <c r="D54" s="6">
        <f t="shared" si="0"/>
        <v>45206598.920000002</v>
      </c>
      <c r="E54" s="6">
        <v>17392906.809999999</v>
      </c>
      <c r="F54" s="6">
        <v>17392906.809999999</v>
      </c>
      <c r="G54" s="6">
        <f t="shared" si="1"/>
        <v>27813692.110000003</v>
      </c>
      <c r="H54" s="12">
        <v>6100</v>
      </c>
    </row>
    <row r="55" spans="1:8" x14ac:dyDescent="0.2">
      <c r="A55" s="23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2">
        <v>6200</v>
      </c>
    </row>
    <row r="56" spans="1:8" x14ac:dyDescent="0.2">
      <c r="A56" s="23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2">
        <v>6300</v>
      </c>
    </row>
    <row r="57" spans="1:8" x14ac:dyDescent="0.2">
      <c r="A57" s="21" t="s">
        <v>125</v>
      </c>
      <c r="B57" s="16">
        <f>SUM(B58:B64)</f>
        <v>225022.78</v>
      </c>
      <c r="C57" s="16">
        <f>SUM(C58:C64)</f>
        <v>-225022.78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2">
        <v>0</v>
      </c>
    </row>
    <row r="58" spans="1:8" x14ac:dyDescent="0.2">
      <c r="A58" s="23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2">
        <v>7100</v>
      </c>
    </row>
    <row r="59" spans="1:8" x14ac:dyDescent="0.2">
      <c r="A59" s="23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2">
        <v>7200</v>
      </c>
    </row>
    <row r="60" spans="1:8" x14ac:dyDescent="0.2">
      <c r="A60" s="23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2">
        <v>7300</v>
      </c>
    </row>
    <row r="61" spans="1:8" x14ac:dyDescent="0.2">
      <c r="A61" s="23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2">
        <v>7400</v>
      </c>
    </row>
    <row r="62" spans="1:8" x14ac:dyDescent="0.2">
      <c r="A62" s="23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2">
        <v>7500</v>
      </c>
    </row>
    <row r="63" spans="1:8" x14ac:dyDescent="0.2">
      <c r="A63" s="23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2">
        <v>7600</v>
      </c>
    </row>
    <row r="64" spans="1:8" x14ac:dyDescent="0.2">
      <c r="A64" s="23" t="s">
        <v>109</v>
      </c>
      <c r="B64" s="6">
        <v>225022.78</v>
      </c>
      <c r="C64" s="6">
        <v>-225022.78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2">
        <v>7900</v>
      </c>
    </row>
    <row r="65" spans="1:8" x14ac:dyDescent="0.2">
      <c r="A65" s="21" t="s">
        <v>126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2">
        <v>0</v>
      </c>
    </row>
    <row r="66" spans="1:8" x14ac:dyDescent="0.2">
      <c r="A66" s="23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2">
        <v>8100</v>
      </c>
    </row>
    <row r="67" spans="1:8" x14ac:dyDescent="0.2">
      <c r="A67" s="23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2">
        <v>8300</v>
      </c>
    </row>
    <row r="68" spans="1:8" x14ac:dyDescent="0.2">
      <c r="A68" s="23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2">
        <v>8500</v>
      </c>
    </row>
    <row r="69" spans="1:8" x14ac:dyDescent="0.2">
      <c r="A69" s="21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2">
        <v>0</v>
      </c>
    </row>
    <row r="70" spans="1:8" x14ac:dyDescent="0.2">
      <c r="A70" s="23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2">
        <v>9100</v>
      </c>
    </row>
    <row r="71" spans="1:8" x14ac:dyDescent="0.2">
      <c r="A71" s="23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2">
        <v>9200</v>
      </c>
    </row>
    <row r="72" spans="1:8" x14ac:dyDescent="0.2">
      <c r="A72" s="23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2">
        <v>9300</v>
      </c>
    </row>
    <row r="73" spans="1:8" x14ac:dyDescent="0.2">
      <c r="A73" s="23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2">
        <v>9400</v>
      </c>
    </row>
    <row r="74" spans="1:8" x14ac:dyDescent="0.2">
      <c r="A74" s="23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2">
        <v>9500</v>
      </c>
    </row>
    <row r="75" spans="1:8" x14ac:dyDescent="0.2">
      <c r="A75" s="23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2">
        <v>9600</v>
      </c>
    </row>
    <row r="76" spans="1:8" x14ac:dyDescent="0.2">
      <c r="A76" s="24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2">
        <v>9900</v>
      </c>
    </row>
    <row r="77" spans="1:8" x14ac:dyDescent="0.2">
      <c r="A77" s="13" t="s">
        <v>50</v>
      </c>
      <c r="B77" s="18">
        <f t="shared" ref="B77:G77" si="4">SUM(B5+B13+B23+B33+B43+B53+B57+B65+B69)</f>
        <v>98663322</v>
      </c>
      <c r="C77" s="18">
        <f t="shared" si="4"/>
        <v>32899683.199999999</v>
      </c>
      <c r="D77" s="18">
        <f t="shared" si="4"/>
        <v>131563005.2</v>
      </c>
      <c r="E77" s="18">
        <f t="shared" si="4"/>
        <v>44202103.379999995</v>
      </c>
      <c r="F77" s="18">
        <f t="shared" si="4"/>
        <v>44202103.379999995</v>
      </c>
      <c r="G77" s="18">
        <f t="shared" si="4"/>
        <v>87360901.820000008</v>
      </c>
      <c r="H77" s="30"/>
    </row>
    <row r="78" spans="1:8" x14ac:dyDescent="0.2">
      <c r="H78" s="30"/>
    </row>
    <row r="79" spans="1:8" x14ac:dyDescent="0.2">
      <c r="A79" s="1" t="s">
        <v>120</v>
      </c>
      <c r="H79" s="30"/>
    </row>
    <row r="80" spans="1:8" x14ac:dyDescent="0.2">
      <c r="H80" s="30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activeCell="B9" sqref="B9"/>
    </sheetView>
  </sheetViews>
  <sheetFormatPr baseColWidth="10" defaultColWidth="12" defaultRowHeight="11.25" x14ac:dyDescent="0.2"/>
  <cols>
    <col min="1" max="1" width="45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1" t="s">
        <v>129</v>
      </c>
      <c r="B1" s="39"/>
      <c r="C1" s="39"/>
      <c r="D1" s="39"/>
      <c r="E1" s="39"/>
      <c r="F1" s="39"/>
      <c r="G1" s="40"/>
    </row>
    <row r="2" spans="1:7" x14ac:dyDescent="0.2">
      <c r="A2" s="35"/>
      <c r="B2" s="41" t="s">
        <v>57</v>
      </c>
      <c r="C2" s="39"/>
      <c r="D2" s="39"/>
      <c r="E2" s="39"/>
      <c r="F2" s="40"/>
      <c r="G2" s="42" t="s">
        <v>56</v>
      </c>
    </row>
    <row r="3" spans="1:7" ht="24.95" customHeight="1" x14ac:dyDescent="0.2">
      <c r="A3" s="35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37"/>
      <c r="B5" s="38"/>
      <c r="C5" s="38"/>
      <c r="D5" s="38"/>
      <c r="E5" s="38"/>
      <c r="F5" s="38"/>
      <c r="G5" s="38"/>
    </row>
    <row r="6" spans="1:7" x14ac:dyDescent="0.2">
      <c r="A6" s="7" t="s">
        <v>0</v>
      </c>
      <c r="B6" s="19">
        <v>78323519</v>
      </c>
      <c r="C6" s="19">
        <v>7073829.4100000001</v>
      </c>
      <c r="D6" s="19">
        <f>B6+C6</f>
        <v>85397348.409999996</v>
      </c>
      <c r="E6" s="19">
        <v>26542956.59</v>
      </c>
      <c r="F6" s="19">
        <v>26542956.59</v>
      </c>
      <c r="G6" s="19">
        <f>D6-E6</f>
        <v>58854391.819999993</v>
      </c>
    </row>
    <row r="7" spans="1:7" x14ac:dyDescent="0.2">
      <c r="A7" s="7"/>
      <c r="B7" s="19"/>
      <c r="C7" s="19"/>
      <c r="D7" s="19"/>
      <c r="E7" s="19"/>
      <c r="F7" s="19"/>
      <c r="G7" s="19"/>
    </row>
    <row r="8" spans="1:7" x14ac:dyDescent="0.2">
      <c r="A8" s="7" t="s">
        <v>1</v>
      </c>
      <c r="B8" s="19">
        <v>20339803</v>
      </c>
      <c r="C8" s="19">
        <v>25825853.789999999</v>
      </c>
      <c r="D8" s="19">
        <f>B8+C8</f>
        <v>46165656.789999999</v>
      </c>
      <c r="E8" s="19">
        <v>17659146.789999999</v>
      </c>
      <c r="F8" s="19">
        <v>17659146.789999999</v>
      </c>
      <c r="G8" s="19">
        <f>D8-E8</f>
        <v>28506510</v>
      </c>
    </row>
    <row r="9" spans="1:7" x14ac:dyDescent="0.2">
      <c r="A9" s="7"/>
      <c r="B9" s="19"/>
      <c r="C9" s="19"/>
      <c r="D9" s="19"/>
      <c r="E9" s="19"/>
      <c r="F9" s="19"/>
      <c r="G9" s="19"/>
    </row>
    <row r="10" spans="1:7" x14ac:dyDescent="0.2">
      <c r="A10" s="7" t="s">
        <v>2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7"/>
      <c r="B11" s="19"/>
      <c r="C11" s="19"/>
      <c r="D11" s="19"/>
      <c r="E11" s="19"/>
      <c r="F11" s="19"/>
      <c r="G11" s="19"/>
    </row>
    <row r="12" spans="1:7" x14ac:dyDescent="0.2">
      <c r="A12" s="7" t="s">
        <v>39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7"/>
      <c r="B13" s="19"/>
      <c r="C13" s="19"/>
      <c r="D13" s="19"/>
      <c r="E13" s="19"/>
      <c r="F13" s="19"/>
      <c r="G13" s="19"/>
    </row>
    <row r="14" spans="1:7" x14ac:dyDescent="0.2">
      <c r="A14" s="7" t="s">
        <v>36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7"/>
      <c r="B15" s="19"/>
      <c r="C15" s="19"/>
      <c r="D15" s="19"/>
      <c r="E15" s="19"/>
      <c r="F15" s="19"/>
      <c r="G15" s="19"/>
    </row>
    <row r="16" spans="1:7" x14ac:dyDescent="0.2">
      <c r="A16" s="8" t="s">
        <v>50</v>
      </c>
      <c r="B16" s="18">
        <f t="shared" ref="B16:G16" si="0">SUM(B6+B8+B10+B12+B14)</f>
        <v>98663322</v>
      </c>
      <c r="C16" s="18">
        <f t="shared" si="0"/>
        <v>32899683.199999999</v>
      </c>
      <c r="D16" s="18">
        <f t="shared" si="0"/>
        <v>131563005.19999999</v>
      </c>
      <c r="E16" s="18">
        <f t="shared" si="0"/>
        <v>44202103.379999995</v>
      </c>
      <c r="F16" s="18">
        <f t="shared" si="0"/>
        <v>44202103.379999995</v>
      </c>
      <c r="G16" s="18">
        <f t="shared" si="0"/>
        <v>87360901.819999993</v>
      </c>
    </row>
  </sheetData>
  <sheetProtection formatCells="0" formatColumns="0" formatRows="0" autoFilter="0"/>
  <mergeCells count="3">
    <mergeCell ref="G2:G3"/>
    <mergeCell ref="B2:F2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A14" sqref="A1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1" t="s">
        <v>168</v>
      </c>
      <c r="B1" s="39"/>
      <c r="C1" s="39"/>
      <c r="D1" s="39"/>
      <c r="E1" s="39"/>
      <c r="F1" s="39"/>
      <c r="G1" s="40"/>
    </row>
    <row r="2" spans="1:7" x14ac:dyDescent="0.2">
      <c r="A2" s="32"/>
      <c r="B2" s="41" t="s">
        <v>57</v>
      </c>
      <c r="C2" s="39"/>
      <c r="D2" s="39"/>
      <c r="E2" s="39"/>
      <c r="F2" s="40"/>
      <c r="G2" s="42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3"/>
    </row>
    <row r="4" spans="1:7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5"/>
      <c r="B5" s="9"/>
      <c r="C5" s="9"/>
      <c r="D5" s="9"/>
      <c r="E5" s="9"/>
      <c r="F5" s="9"/>
      <c r="G5" s="9"/>
    </row>
    <row r="6" spans="1:7" x14ac:dyDescent="0.2">
      <c r="A6" s="26" t="s">
        <v>130</v>
      </c>
      <c r="B6" s="6">
        <v>16881920.280000001</v>
      </c>
      <c r="C6" s="6">
        <v>101271</v>
      </c>
      <c r="D6" s="6">
        <f>B6+C6</f>
        <v>16983191.280000001</v>
      </c>
      <c r="E6" s="6">
        <v>6321228.9100000001</v>
      </c>
      <c r="F6" s="6">
        <v>6321228.9100000001</v>
      </c>
      <c r="G6" s="6">
        <f>D6-E6</f>
        <v>10661962.370000001</v>
      </c>
    </row>
    <row r="7" spans="1:7" x14ac:dyDescent="0.2">
      <c r="A7" s="26" t="s">
        <v>131</v>
      </c>
      <c r="B7" s="6">
        <v>979584.22</v>
      </c>
      <c r="C7" s="6">
        <v>0</v>
      </c>
      <c r="D7" s="6">
        <f t="shared" ref="D7:D12" si="0">B7+C7</f>
        <v>979584.22</v>
      </c>
      <c r="E7" s="6">
        <v>205550.34</v>
      </c>
      <c r="F7" s="6">
        <v>205550.34</v>
      </c>
      <c r="G7" s="6">
        <f t="shared" ref="G7:G12" si="1">D7-E7</f>
        <v>774033.88</v>
      </c>
    </row>
    <row r="8" spans="1:7" x14ac:dyDescent="0.2">
      <c r="A8" s="26" t="s">
        <v>132</v>
      </c>
      <c r="B8" s="6">
        <v>6078471.3399999999</v>
      </c>
      <c r="C8" s="6">
        <v>0</v>
      </c>
      <c r="D8" s="6">
        <f t="shared" si="0"/>
        <v>6078471.3399999999</v>
      </c>
      <c r="E8" s="6">
        <v>1408108.13</v>
      </c>
      <c r="F8" s="6">
        <v>1408108.13</v>
      </c>
      <c r="G8" s="6">
        <f t="shared" si="1"/>
        <v>4670363.21</v>
      </c>
    </row>
    <row r="9" spans="1:7" x14ac:dyDescent="0.2">
      <c r="A9" s="26" t="s">
        <v>133</v>
      </c>
      <c r="B9" s="6">
        <v>659146.72</v>
      </c>
      <c r="C9" s="6">
        <v>0</v>
      </c>
      <c r="D9" s="6">
        <f t="shared" si="0"/>
        <v>659146.72</v>
      </c>
      <c r="E9" s="6">
        <v>124386.3</v>
      </c>
      <c r="F9" s="6">
        <v>124386.3</v>
      </c>
      <c r="G9" s="6">
        <f t="shared" si="1"/>
        <v>534760.41999999993</v>
      </c>
    </row>
    <row r="10" spans="1:7" x14ac:dyDescent="0.2">
      <c r="A10" s="26" t="s">
        <v>134</v>
      </c>
      <c r="B10" s="6">
        <v>604330.54</v>
      </c>
      <c r="C10" s="6">
        <v>0</v>
      </c>
      <c r="D10" s="6">
        <f t="shared" si="0"/>
        <v>604330.54</v>
      </c>
      <c r="E10" s="6">
        <v>97464.41</v>
      </c>
      <c r="F10" s="6">
        <v>97464.41</v>
      </c>
      <c r="G10" s="6">
        <f t="shared" si="1"/>
        <v>506866.13</v>
      </c>
    </row>
    <row r="11" spans="1:7" x14ac:dyDescent="0.2">
      <c r="A11" s="26" t="s">
        <v>135</v>
      </c>
      <c r="B11" s="6">
        <v>1581622.08</v>
      </c>
      <c r="C11" s="6">
        <v>0</v>
      </c>
      <c r="D11" s="6">
        <f t="shared" si="0"/>
        <v>1581622.08</v>
      </c>
      <c r="E11" s="6">
        <v>218567.67999999999</v>
      </c>
      <c r="F11" s="6">
        <v>218567.67999999999</v>
      </c>
      <c r="G11" s="6">
        <f t="shared" si="1"/>
        <v>1363054.4000000001</v>
      </c>
    </row>
    <row r="12" spans="1:7" x14ac:dyDescent="0.2">
      <c r="A12" s="26" t="s">
        <v>136</v>
      </c>
      <c r="B12" s="6">
        <v>9208105.4600000009</v>
      </c>
      <c r="C12" s="6">
        <v>-9208105.4600000009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6" t="s">
        <v>137</v>
      </c>
      <c r="B13" s="6">
        <v>530327.12</v>
      </c>
      <c r="C13" s="6">
        <v>0</v>
      </c>
      <c r="D13" s="6">
        <f t="shared" ref="D13" si="2">B13+C13</f>
        <v>530327.12</v>
      </c>
      <c r="E13" s="6">
        <v>104529.60000000001</v>
      </c>
      <c r="F13" s="6">
        <v>104529.60000000001</v>
      </c>
      <c r="G13" s="6">
        <f t="shared" ref="G13" si="3">D13-E13</f>
        <v>425797.52</v>
      </c>
    </row>
    <row r="14" spans="1:7" x14ac:dyDescent="0.2">
      <c r="A14" s="26" t="s">
        <v>138</v>
      </c>
      <c r="B14" s="6">
        <v>443001.04</v>
      </c>
      <c r="C14" s="6">
        <v>0</v>
      </c>
      <c r="D14" s="6">
        <f t="shared" ref="D14" si="4">B14+C14</f>
        <v>443001.04</v>
      </c>
      <c r="E14" s="6">
        <v>69129.72</v>
      </c>
      <c r="F14" s="6">
        <v>69129.72</v>
      </c>
      <c r="G14" s="6">
        <f t="shared" ref="G14" si="5">D14-E14</f>
        <v>373871.31999999995</v>
      </c>
    </row>
    <row r="15" spans="1:7" x14ac:dyDescent="0.2">
      <c r="A15" s="26" t="s">
        <v>139</v>
      </c>
      <c r="B15" s="6">
        <v>1024639.57</v>
      </c>
      <c r="C15" s="6">
        <v>0</v>
      </c>
      <c r="D15" s="6">
        <f t="shared" ref="D15" si="6">B15+C15</f>
        <v>1024639.57</v>
      </c>
      <c r="E15" s="6">
        <v>196152</v>
      </c>
      <c r="F15" s="6">
        <v>196152</v>
      </c>
      <c r="G15" s="6">
        <f t="shared" ref="G15" si="7">D15-E15</f>
        <v>828487.57</v>
      </c>
    </row>
    <row r="16" spans="1:7" x14ac:dyDescent="0.2">
      <c r="A16" s="26" t="s">
        <v>140</v>
      </c>
      <c r="B16" s="6">
        <v>3343361.47</v>
      </c>
      <c r="C16" s="6">
        <v>55840983.670000002</v>
      </c>
      <c r="D16" s="6">
        <f t="shared" ref="D16" si="8">B16+C16</f>
        <v>59184345.140000001</v>
      </c>
      <c r="E16" s="6">
        <v>24135325.550000001</v>
      </c>
      <c r="F16" s="6">
        <v>24135325.550000001</v>
      </c>
      <c r="G16" s="6">
        <f t="shared" ref="G16" si="9">D16-E16</f>
        <v>35049019.590000004</v>
      </c>
    </row>
    <row r="17" spans="1:7" x14ac:dyDescent="0.2">
      <c r="A17" s="26" t="s">
        <v>141</v>
      </c>
      <c r="B17" s="6">
        <v>4665951.96</v>
      </c>
      <c r="C17" s="6">
        <v>459269</v>
      </c>
      <c r="D17" s="6">
        <f t="shared" ref="D17" si="10">B17+C17</f>
        <v>5125220.96</v>
      </c>
      <c r="E17" s="6">
        <v>1740607.03</v>
      </c>
      <c r="F17" s="6">
        <v>1740607.03</v>
      </c>
      <c r="G17" s="6">
        <f t="shared" ref="G17" si="11">D17-E17</f>
        <v>3384613.9299999997</v>
      </c>
    </row>
    <row r="18" spans="1:7" x14ac:dyDescent="0.2">
      <c r="A18" s="26" t="s">
        <v>142</v>
      </c>
      <c r="B18" s="6">
        <v>813123.94</v>
      </c>
      <c r="C18" s="6">
        <v>-813123.94</v>
      </c>
      <c r="D18" s="6">
        <f t="shared" ref="D18" si="12">B18+C18</f>
        <v>0</v>
      </c>
      <c r="E18" s="6">
        <v>0</v>
      </c>
      <c r="F18" s="6">
        <v>0</v>
      </c>
      <c r="G18" s="6">
        <f t="shared" ref="G18" si="13">D18-E18</f>
        <v>0</v>
      </c>
    </row>
    <row r="19" spans="1:7" x14ac:dyDescent="0.2">
      <c r="A19" s="26" t="s">
        <v>143</v>
      </c>
      <c r="B19" s="6">
        <v>1832463.61</v>
      </c>
      <c r="C19" s="6">
        <v>15000</v>
      </c>
      <c r="D19" s="6">
        <f t="shared" ref="D19" si="14">B19+C19</f>
        <v>1847463.61</v>
      </c>
      <c r="E19" s="6">
        <v>387801.82</v>
      </c>
      <c r="F19" s="6">
        <v>387801.82</v>
      </c>
      <c r="G19" s="6">
        <f t="shared" ref="G19" si="15">D19-E19</f>
        <v>1459661.79</v>
      </c>
    </row>
    <row r="20" spans="1:7" x14ac:dyDescent="0.2">
      <c r="A20" s="26" t="s">
        <v>144</v>
      </c>
      <c r="B20" s="6">
        <v>703272.88</v>
      </c>
      <c r="C20" s="6">
        <v>0</v>
      </c>
      <c r="D20" s="6">
        <f t="shared" ref="D20" si="16">B20+C20</f>
        <v>703272.88</v>
      </c>
      <c r="E20" s="6">
        <v>134060.74</v>
      </c>
      <c r="F20" s="6">
        <v>134060.74</v>
      </c>
      <c r="G20" s="6">
        <f t="shared" ref="G20" si="17">D20-E20</f>
        <v>569212.14</v>
      </c>
    </row>
    <row r="21" spans="1:7" x14ac:dyDescent="0.2">
      <c r="A21" s="26" t="s">
        <v>145</v>
      </c>
      <c r="B21" s="6">
        <v>2852073.15</v>
      </c>
      <c r="C21" s="6">
        <v>643424.53</v>
      </c>
      <c r="D21" s="6">
        <f t="shared" ref="D21" si="18">B21+C21</f>
        <v>3495497.6799999997</v>
      </c>
      <c r="E21" s="6">
        <v>1845728.2</v>
      </c>
      <c r="F21" s="6">
        <v>1845728.2</v>
      </c>
      <c r="G21" s="6">
        <f t="shared" ref="G21" si="19">D21-E21</f>
        <v>1649769.4799999997</v>
      </c>
    </row>
    <row r="22" spans="1:7" x14ac:dyDescent="0.2">
      <c r="A22" s="26" t="s">
        <v>146</v>
      </c>
      <c r="B22" s="6">
        <v>177734.09</v>
      </c>
      <c r="C22" s="6">
        <v>0</v>
      </c>
      <c r="D22" s="6">
        <f t="shared" ref="D22" si="20">B22+C22</f>
        <v>177734.09</v>
      </c>
      <c r="E22" s="6">
        <v>19673.36</v>
      </c>
      <c r="F22" s="6">
        <v>19673.36</v>
      </c>
      <c r="G22" s="6">
        <f t="shared" ref="G22" si="21">D22-E22</f>
        <v>158060.72999999998</v>
      </c>
    </row>
    <row r="23" spans="1:7" x14ac:dyDescent="0.2">
      <c r="A23" s="26" t="s">
        <v>147</v>
      </c>
      <c r="B23" s="6">
        <v>347036.89</v>
      </c>
      <c r="C23" s="6">
        <v>0</v>
      </c>
      <c r="D23" s="6">
        <f t="shared" ref="D23" si="22">B23+C23</f>
        <v>347036.89</v>
      </c>
      <c r="E23" s="6">
        <v>59678.400000000001</v>
      </c>
      <c r="F23" s="6">
        <v>59678.400000000001</v>
      </c>
      <c r="G23" s="6">
        <f t="shared" ref="G23" si="23">D23-E23</f>
        <v>287358.49</v>
      </c>
    </row>
    <row r="24" spans="1:7" x14ac:dyDescent="0.2">
      <c r="A24" s="26" t="s">
        <v>148</v>
      </c>
      <c r="B24" s="6">
        <v>2816046.64</v>
      </c>
      <c r="C24" s="6">
        <v>200000</v>
      </c>
      <c r="D24" s="6">
        <f t="shared" ref="D24" si="24">B24+C24</f>
        <v>3016046.64</v>
      </c>
      <c r="E24" s="6">
        <v>370584.25</v>
      </c>
      <c r="F24" s="6">
        <v>370584.25</v>
      </c>
      <c r="G24" s="6">
        <f t="shared" ref="G24" si="25">D24-E24</f>
        <v>2645462.39</v>
      </c>
    </row>
    <row r="25" spans="1:7" x14ac:dyDescent="0.2">
      <c r="A25" s="26" t="s">
        <v>149</v>
      </c>
      <c r="B25" s="6">
        <v>9901689.9499999993</v>
      </c>
      <c r="C25" s="6">
        <v>-300000</v>
      </c>
      <c r="D25" s="6">
        <f t="shared" ref="D25" si="26">B25+C25</f>
        <v>9601689.9499999993</v>
      </c>
      <c r="E25" s="6">
        <v>2633534.89</v>
      </c>
      <c r="F25" s="6">
        <v>2633534.89</v>
      </c>
      <c r="G25" s="6">
        <f t="shared" ref="G25" si="27">D25-E25</f>
        <v>6968155.0599999987</v>
      </c>
    </row>
    <row r="26" spans="1:7" x14ac:dyDescent="0.2">
      <c r="A26" s="26" t="s">
        <v>150</v>
      </c>
      <c r="B26" s="6">
        <v>1425620.24</v>
      </c>
      <c r="C26" s="6">
        <v>187578</v>
      </c>
      <c r="D26" s="6">
        <f t="shared" ref="D26" si="28">B26+C26</f>
        <v>1613198.24</v>
      </c>
      <c r="E26" s="6">
        <v>313306.28000000003</v>
      </c>
      <c r="F26" s="6">
        <v>313306.28000000003</v>
      </c>
      <c r="G26" s="6">
        <f t="shared" ref="G26" si="29">D26-E26</f>
        <v>1299891.96</v>
      </c>
    </row>
    <row r="27" spans="1:7" x14ac:dyDescent="0.2">
      <c r="A27" s="26" t="s">
        <v>151</v>
      </c>
      <c r="B27" s="6">
        <v>516495.85</v>
      </c>
      <c r="C27" s="6">
        <v>0</v>
      </c>
      <c r="D27" s="6">
        <f t="shared" ref="D27" si="30">B27+C27</f>
        <v>516495.85</v>
      </c>
      <c r="E27" s="6">
        <v>101751.3</v>
      </c>
      <c r="F27" s="6">
        <v>101751.3</v>
      </c>
      <c r="G27" s="6">
        <f t="shared" ref="G27" si="31">D27-E27</f>
        <v>414744.55</v>
      </c>
    </row>
    <row r="28" spans="1:7" x14ac:dyDescent="0.2">
      <c r="A28" s="26" t="s">
        <v>152</v>
      </c>
      <c r="B28" s="6">
        <v>1244082.75</v>
      </c>
      <c r="C28" s="6">
        <v>50000</v>
      </c>
      <c r="D28" s="6">
        <f t="shared" ref="D28" si="32">B28+C28</f>
        <v>1294082.75</v>
      </c>
      <c r="E28" s="6">
        <v>436694.27</v>
      </c>
      <c r="F28" s="6">
        <v>436694.27</v>
      </c>
      <c r="G28" s="6">
        <f t="shared" ref="G28" si="33">D28-E28</f>
        <v>857388.48</v>
      </c>
    </row>
    <row r="29" spans="1:7" x14ac:dyDescent="0.2">
      <c r="A29" s="26" t="s">
        <v>153</v>
      </c>
      <c r="B29" s="6">
        <v>465177.41</v>
      </c>
      <c r="C29" s="6">
        <v>0</v>
      </c>
      <c r="D29" s="6">
        <f t="shared" ref="D29" si="34">B29+C29</f>
        <v>465177.41</v>
      </c>
      <c r="E29" s="6">
        <v>92028.4</v>
      </c>
      <c r="F29" s="6">
        <v>92028.4</v>
      </c>
      <c r="G29" s="6">
        <f t="shared" ref="G29" si="35">D29-E29</f>
        <v>373149.01</v>
      </c>
    </row>
    <row r="30" spans="1:7" x14ac:dyDescent="0.2">
      <c r="A30" s="26" t="s">
        <v>154</v>
      </c>
      <c r="B30" s="6">
        <v>153498.09</v>
      </c>
      <c r="C30" s="6">
        <v>0</v>
      </c>
      <c r="D30" s="6">
        <f t="shared" ref="D30" si="36">B30+C30</f>
        <v>153498.09</v>
      </c>
      <c r="E30" s="6">
        <v>29832.3</v>
      </c>
      <c r="F30" s="6">
        <v>29832.3</v>
      </c>
      <c r="G30" s="6">
        <f t="shared" ref="G30" si="37">D30-E30</f>
        <v>123665.79</v>
      </c>
    </row>
    <row r="31" spans="1:7" x14ac:dyDescent="0.2">
      <c r="A31" s="26" t="s">
        <v>155</v>
      </c>
      <c r="B31" s="6">
        <v>18299854.52</v>
      </c>
      <c r="C31" s="6">
        <v>-18299854.52</v>
      </c>
      <c r="D31" s="6">
        <f t="shared" ref="D31" si="38">B31+C31</f>
        <v>0</v>
      </c>
      <c r="E31" s="6">
        <v>0</v>
      </c>
      <c r="F31" s="6">
        <v>0</v>
      </c>
      <c r="G31" s="6">
        <f t="shared" ref="G31" si="39">D31-E31</f>
        <v>0</v>
      </c>
    </row>
    <row r="32" spans="1:7" x14ac:dyDescent="0.2">
      <c r="A32" s="26" t="s">
        <v>156</v>
      </c>
      <c r="B32" s="6">
        <v>7165948.7199999997</v>
      </c>
      <c r="C32" s="6">
        <v>-5887500</v>
      </c>
      <c r="D32" s="6">
        <f t="shared" ref="D32" si="40">B32+C32</f>
        <v>1278448.7199999997</v>
      </c>
      <c r="E32" s="6">
        <v>183293.51</v>
      </c>
      <c r="F32" s="6">
        <v>183293.51</v>
      </c>
      <c r="G32" s="6">
        <f t="shared" ref="G32" si="41">D32-E32</f>
        <v>1095155.2099999997</v>
      </c>
    </row>
    <row r="33" spans="1:7" x14ac:dyDescent="0.2">
      <c r="A33" s="26" t="s">
        <v>157</v>
      </c>
      <c r="B33" s="6">
        <v>261582.87</v>
      </c>
      <c r="C33" s="6">
        <v>0</v>
      </c>
      <c r="D33" s="6">
        <f t="shared" ref="D33" si="42">B33+C33</f>
        <v>261582.87</v>
      </c>
      <c r="E33" s="6">
        <v>50541.3</v>
      </c>
      <c r="F33" s="6">
        <v>50541.3</v>
      </c>
      <c r="G33" s="6">
        <f t="shared" ref="G33" si="43">D33-E33</f>
        <v>211041.57</v>
      </c>
    </row>
    <row r="34" spans="1:7" x14ac:dyDescent="0.2">
      <c r="A34" s="26" t="s">
        <v>158</v>
      </c>
      <c r="B34" s="6">
        <v>158498.09</v>
      </c>
      <c r="C34" s="6">
        <v>0</v>
      </c>
      <c r="D34" s="6">
        <f t="shared" ref="D34" si="44">B34+C34</f>
        <v>158498.09</v>
      </c>
      <c r="E34" s="6">
        <v>29832.3</v>
      </c>
      <c r="F34" s="6">
        <v>29832.3</v>
      </c>
      <c r="G34" s="6">
        <f t="shared" ref="G34" si="45">D34-E34</f>
        <v>128665.79</v>
      </c>
    </row>
    <row r="35" spans="1:7" x14ac:dyDescent="0.2">
      <c r="A35" s="26" t="s">
        <v>159</v>
      </c>
      <c r="B35" s="6">
        <v>315046.26</v>
      </c>
      <c r="C35" s="6">
        <v>0</v>
      </c>
      <c r="D35" s="6">
        <f t="shared" ref="D35" si="46">B35+C35</f>
        <v>315046.26</v>
      </c>
      <c r="E35" s="6">
        <v>20427.3</v>
      </c>
      <c r="F35" s="6">
        <v>20427.3</v>
      </c>
      <c r="G35" s="6">
        <f t="shared" ref="G35" si="47">D35-E35</f>
        <v>294618.96000000002</v>
      </c>
    </row>
    <row r="36" spans="1:7" x14ac:dyDescent="0.2">
      <c r="A36" s="26" t="s">
        <v>160</v>
      </c>
      <c r="B36" s="6">
        <v>538927.21</v>
      </c>
      <c r="C36" s="6">
        <v>0</v>
      </c>
      <c r="D36" s="6">
        <f t="shared" ref="D36" si="48">B36+C36</f>
        <v>538927.21</v>
      </c>
      <c r="E36" s="6">
        <v>107251.77</v>
      </c>
      <c r="F36" s="6">
        <v>107251.77</v>
      </c>
      <c r="G36" s="6">
        <f t="shared" ref="G36" si="49">D36-E36</f>
        <v>431675.43999999994</v>
      </c>
    </row>
    <row r="37" spans="1:7" x14ac:dyDescent="0.2">
      <c r="A37" s="26" t="s">
        <v>161</v>
      </c>
      <c r="B37" s="6">
        <v>1740409.32</v>
      </c>
      <c r="C37" s="6">
        <v>51500</v>
      </c>
      <c r="D37" s="6">
        <f t="shared" ref="D37" si="50">B37+C37</f>
        <v>1791909.32</v>
      </c>
      <c r="E37" s="6">
        <v>380036.96</v>
      </c>
      <c r="F37" s="6">
        <v>380036.96</v>
      </c>
      <c r="G37" s="6">
        <f t="shared" ref="G37" si="51">D37-E37</f>
        <v>1411872.36</v>
      </c>
    </row>
    <row r="38" spans="1:7" x14ac:dyDescent="0.2">
      <c r="A38" s="26" t="s">
        <v>162</v>
      </c>
      <c r="B38" s="6">
        <v>153498.09</v>
      </c>
      <c r="C38" s="6">
        <v>0</v>
      </c>
      <c r="D38" s="6">
        <f t="shared" ref="D38" si="52">B38+C38</f>
        <v>153498.09</v>
      </c>
      <c r="E38" s="6">
        <v>4972.05</v>
      </c>
      <c r="F38" s="6">
        <v>4972.05</v>
      </c>
      <c r="G38" s="6">
        <f t="shared" ref="G38" si="53">D38-E38</f>
        <v>148526.04</v>
      </c>
    </row>
    <row r="39" spans="1:7" x14ac:dyDescent="0.2">
      <c r="A39" s="26" t="s">
        <v>163</v>
      </c>
      <c r="B39" s="6">
        <v>301490.99</v>
      </c>
      <c r="C39" s="6">
        <v>0</v>
      </c>
      <c r="D39" s="6">
        <f t="shared" ref="D39" si="54">B39+C39</f>
        <v>301490.99</v>
      </c>
      <c r="E39" s="6">
        <v>52196.4</v>
      </c>
      <c r="F39" s="6">
        <v>52196.4</v>
      </c>
      <c r="G39" s="6">
        <f t="shared" ref="G39" si="55">D39-E39</f>
        <v>249294.59</v>
      </c>
    </row>
    <row r="40" spans="1:7" x14ac:dyDescent="0.2">
      <c r="A40" s="26" t="s">
        <v>164</v>
      </c>
      <c r="B40" s="6">
        <v>479288.64</v>
      </c>
      <c r="C40" s="6">
        <v>0</v>
      </c>
      <c r="D40" s="6">
        <f t="shared" ref="D40" si="56">B40+C40</f>
        <v>479288.64</v>
      </c>
      <c r="E40" s="6">
        <v>94276.800000000003</v>
      </c>
      <c r="F40" s="6">
        <v>94276.800000000003</v>
      </c>
      <c r="G40" s="6">
        <f t="shared" ref="G40" si="57">D40-E40</f>
        <v>385011.84</v>
      </c>
    </row>
    <row r="41" spans="1:7" x14ac:dyDescent="0.2">
      <c r="A41" s="26" t="s">
        <v>165</v>
      </c>
      <c r="B41" s="6">
        <v>0</v>
      </c>
      <c r="C41" s="6">
        <v>8301065.46</v>
      </c>
      <c r="D41" s="6">
        <f t="shared" ref="D41" si="58">B41+C41</f>
        <v>8301065.46</v>
      </c>
      <c r="E41" s="6">
        <v>1860816.56</v>
      </c>
      <c r="F41" s="6">
        <v>1860816.56</v>
      </c>
      <c r="G41" s="6">
        <f t="shared" ref="G41" si="59">D41-E41</f>
        <v>6440248.9000000004</v>
      </c>
    </row>
    <row r="42" spans="1:7" x14ac:dyDescent="0.2">
      <c r="A42" s="26" t="s">
        <v>166</v>
      </c>
      <c r="B42" s="6">
        <v>0</v>
      </c>
      <c r="C42" s="6">
        <v>863123.94</v>
      </c>
      <c r="D42" s="6">
        <f t="shared" ref="D42" si="60">B42+C42</f>
        <v>863123.94</v>
      </c>
      <c r="E42" s="6">
        <v>235112.85</v>
      </c>
      <c r="F42" s="6">
        <v>235112.85</v>
      </c>
      <c r="G42" s="6">
        <f t="shared" ref="G42" si="61">D42-E42</f>
        <v>628011.09</v>
      </c>
    </row>
    <row r="43" spans="1:7" x14ac:dyDescent="0.2">
      <c r="A43" s="26" t="s">
        <v>167</v>
      </c>
      <c r="B43" s="6">
        <v>0</v>
      </c>
      <c r="C43" s="6">
        <v>695051.52</v>
      </c>
      <c r="D43" s="6">
        <f t="shared" ref="D43" si="62">B43+C43</f>
        <v>695051.52</v>
      </c>
      <c r="E43" s="6">
        <v>137621.70000000001</v>
      </c>
      <c r="F43" s="6">
        <v>137621.70000000001</v>
      </c>
      <c r="G43" s="6">
        <f t="shared" ref="G43" si="63">D43-E43</f>
        <v>557429.82000000007</v>
      </c>
    </row>
    <row r="44" spans="1:7" x14ac:dyDescent="0.2">
      <c r="A44" s="26"/>
      <c r="B44" s="6"/>
      <c r="C44" s="6"/>
      <c r="D44" s="6"/>
      <c r="E44" s="6"/>
      <c r="F44" s="6"/>
      <c r="G44" s="6"/>
    </row>
    <row r="45" spans="1:7" x14ac:dyDescent="0.2">
      <c r="A45" s="14" t="s">
        <v>50</v>
      </c>
      <c r="B45" s="20">
        <f t="shared" ref="B45:G45" si="64">SUM(B6:B44)</f>
        <v>98663322</v>
      </c>
      <c r="C45" s="20">
        <f t="shared" si="64"/>
        <v>32899683.200000007</v>
      </c>
      <c r="D45" s="20">
        <f t="shared" si="64"/>
        <v>131563005.19999996</v>
      </c>
      <c r="E45" s="20">
        <f t="shared" si="64"/>
        <v>44202103.379999995</v>
      </c>
      <c r="F45" s="20">
        <f t="shared" si="64"/>
        <v>44202103.379999995</v>
      </c>
      <c r="G45" s="20">
        <f t="shared" si="64"/>
        <v>87360901.820000008</v>
      </c>
    </row>
    <row r="48" spans="1:7" ht="45" customHeight="1" x14ac:dyDescent="0.2">
      <c r="A48" s="41" t="s">
        <v>169</v>
      </c>
      <c r="B48" s="39"/>
      <c r="C48" s="39"/>
      <c r="D48" s="39"/>
      <c r="E48" s="39"/>
      <c r="F48" s="39"/>
      <c r="G48" s="40"/>
    </row>
    <row r="49" spans="1:7" x14ac:dyDescent="0.2">
      <c r="A49" s="44" t="s">
        <v>51</v>
      </c>
      <c r="B49" s="41" t="s">
        <v>57</v>
      </c>
      <c r="C49" s="39"/>
      <c r="D49" s="39"/>
      <c r="E49" s="39"/>
      <c r="F49" s="40"/>
      <c r="G49" s="42" t="s">
        <v>56</v>
      </c>
    </row>
    <row r="50" spans="1:7" ht="22.5" x14ac:dyDescent="0.2">
      <c r="A50" s="45"/>
      <c r="B50" s="3" t="s">
        <v>52</v>
      </c>
      <c r="C50" s="3" t="s">
        <v>117</v>
      </c>
      <c r="D50" s="3" t="s">
        <v>53</v>
      </c>
      <c r="E50" s="3" t="s">
        <v>54</v>
      </c>
      <c r="F50" s="3" t="s">
        <v>55</v>
      </c>
      <c r="G50" s="43"/>
    </row>
    <row r="51" spans="1:7" x14ac:dyDescent="0.2">
      <c r="A51" s="46"/>
      <c r="B51" s="4">
        <v>1</v>
      </c>
      <c r="C51" s="4">
        <v>2</v>
      </c>
      <c r="D51" s="4" t="s">
        <v>118</v>
      </c>
      <c r="E51" s="4">
        <v>4</v>
      </c>
      <c r="F51" s="4">
        <v>5</v>
      </c>
      <c r="G51" s="4" t="s">
        <v>119</v>
      </c>
    </row>
    <row r="52" spans="1:7" x14ac:dyDescent="0.2">
      <c r="A52" s="27" t="s">
        <v>8</v>
      </c>
      <c r="B52" s="6">
        <v>0</v>
      </c>
      <c r="C52" s="6">
        <v>0</v>
      </c>
      <c r="D52" s="6">
        <f>B52+C52</f>
        <v>0</v>
      </c>
      <c r="E52" s="6">
        <v>0</v>
      </c>
      <c r="F52" s="6">
        <v>0</v>
      </c>
      <c r="G52" s="6">
        <f>D52-E52</f>
        <v>0</v>
      </c>
    </row>
    <row r="53" spans="1:7" x14ac:dyDescent="0.2">
      <c r="A53" s="27" t="s">
        <v>9</v>
      </c>
      <c r="B53" s="6">
        <v>0</v>
      </c>
      <c r="C53" s="6">
        <v>0</v>
      </c>
      <c r="D53" s="6">
        <f t="shared" ref="D53:D55" si="65">B53+C53</f>
        <v>0</v>
      </c>
      <c r="E53" s="6">
        <v>0</v>
      </c>
      <c r="F53" s="6">
        <v>0</v>
      </c>
      <c r="G53" s="6">
        <f t="shared" ref="G53:G55" si="66">D53-E53</f>
        <v>0</v>
      </c>
    </row>
    <row r="54" spans="1:7" x14ac:dyDescent="0.2">
      <c r="A54" s="27" t="s">
        <v>10</v>
      </c>
      <c r="B54" s="6">
        <v>0</v>
      </c>
      <c r="C54" s="6">
        <v>0</v>
      </c>
      <c r="D54" s="6">
        <f t="shared" si="65"/>
        <v>0</v>
      </c>
      <c r="E54" s="6">
        <v>0</v>
      </c>
      <c r="F54" s="6">
        <v>0</v>
      </c>
      <c r="G54" s="6">
        <f t="shared" si="66"/>
        <v>0</v>
      </c>
    </row>
    <row r="55" spans="1:7" x14ac:dyDescent="0.2">
      <c r="A55" s="27" t="s">
        <v>121</v>
      </c>
      <c r="B55" s="6">
        <v>0</v>
      </c>
      <c r="C55" s="6">
        <v>0</v>
      </c>
      <c r="D55" s="6">
        <f t="shared" si="65"/>
        <v>0</v>
      </c>
      <c r="E55" s="6">
        <v>0</v>
      </c>
      <c r="F55" s="6">
        <v>0</v>
      </c>
      <c r="G55" s="6">
        <f t="shared" si="66"/>
        <v>0</v>
      </c>
    </row>
    <row r="56" spans="1:7" x14ac:dyDescent="0.2">
      <c r="A56" s="14" t="s">
        <v>50</v>
      </c>
      <c r="B56" s="20">
        <f t="shared" ref="B56:G56" si="67">SUM(B52:B55)</f>
        <v>0</v>
      </c>
      <c r="C56" s="20">
        <f t="shared" si="67"/>
        <v>0</v>
      </c>
      <c r="D56" s="20">
        <f t="shared" si="67"/>
        <v>0</v>
      </c>
      <c r="E56" s="20">
        <f t="shared" si="67"/>
        <v>0</v>
      </c>
      <c r="F56" s="20">
        <f t="shared" si="67"/>
        <v>0</v>
      </c>
      <c r="G56" s="20">
        <f t="shared" si="67"/>
        <v>0</v>
      </c>
    </row>
    <row r="59" spans="1:7" ht="45" customHeight="1" x14ac:dyDescent="0.2">
      <c r="A59" s="41" t="s">
        <v>170</v>
      </c>
      <c r="B59" s="39"/>
      <c r="C59" s="39"/>
      <c r="D59" s="39"/>
      <c r="E59" s="39"/>
      <c r="F59" s="39"/>
      <c r="G59" s="40"/>
    </row>
    <row r="60" spans="1:7" x14ac:dyDescent="0.2">
      <c r="A60" s="44" t="s">
        <v>51</v>
      </c>
      <c r="B60" s="41" t="s">
        <v>57</v>
      </c>
      <c r="C60" s="39"/>
      <c r="D60" s="39"/>
      <c r="E60" s="39"/>
      <c r="F60" s="40"/>
      <c r="G60" s="42" t="s">
        <v>56</v>
      </c>
    </row>
    <row r="61" spans="1:7" ht="22.5" x14ac:dyDescent="0.2">
      <c r="A61" s="45"/>
      <c r="B61" s="3" t="s">
        <v>52</v>
      </c>
      <c r="C61" s="3" t="s">
        <v>117</v>
      </c>
      <c r="D61" s="3" t="s">
        <v>53</v>
      </c>
      <c r="E61" s="3" t="s">
        <v>54</v>
      </c>
      <c r="F61" s="3" t="s">
        <v>55</v>
      </c>
      <c r="G61" s="43"/>
    </row>
    <row r="62" spans="1:7" x14ac:dyDescent="0.2">
      <c r="A62" s="46"/>
      <c r="B62" s="4">
        <v>1</v>
      </c>
      <c r="C62" s="4">
        <v>2</v>
      </c>
      <c r="D62" s="4" t="s">
        <v>118</v>
      </c>
      <c r="E62" s="4">
        <v>4</v>
      </c>
      <c r="F62" s="4">
        <v>5</v>
      </c>
      <c r="G62" s="4" t="s">
        <v>119</v>
      </c>
    </row>
    <row r="63" spans="1:7" x14ac:dyDescent="0.2">
      <c r="A63" s="28" t="s">
        <v>12</v>
      </c>
      <c r="B63" s="6">
        <v>6050000</v>
      </c>
      <c r="C63" s="6">
        <v>0</v>
      </c>
      <c r="D63" s="6">
        <f t="shared" ref="D63:D69" si="68">B63+C63</f>
        <v>6050000</v>
      </c>
      <c r="E63" s="6">
        <v>1512499.97</v>
      </c>
      <c r="F63" s="6">
        <v>1512499.97</v>
      </c>
      <c r="G63" s="6">
        <f t="shared" ref="G63:G69" si="69">D63-E63</f>
        <v>4537500.03</v>
      </c>
    </row>
    <row r="64" spans="1:7" x14ac:dyDescent="0.2">
      <c r="A64" s="28" t="s">
        <v>11</v>
      </c>
      <c r="B64" s="6">
        <v>0</v>
      </c>
      <c r="C64" s="6">
        <v>0</v>
      </c>
      <c r="D64" s="6">
        <f t="shared" si="68"/>
        <v>0</v>
      </c>
      <c r="E64" s="6">
        <v>0</v>
      </c>
      <c r="F64" s="6">
        <v>0</v>
      </c>
      <c r="G64" s="6">
        <f t="shared" si="69"/>
        <v>0</v>
      </c>
    </row>
    <row r="65" spans="1:7" x14ac:dyDescent="0.2">
      <c r="A65" s="28" t="s">
        <v>13</v>
      </c>
      <c r="B65" s="6">
        <v>0</v>
      </c>
      <c r="C65" s="6">
        <v>0</v>
      </c>
      <c r="D65" s="6">
        <f t="shared" si="68"/>
        <v>0</v>
      </c>
      <c r="E65" s="6">
        <v>0</v>
      </c>
      <c r="F65" s="6">
        <v>0</v>
      </c>
      <c r="G65" s="6">
        <f t="shared" si="69"/>
        <v>0</v>
      </c>
    </row>
    <row r="66" spans="1:7" x14ac:dyDescent="0.2">
      <c r="A66" s="28" t="s">
        <v>25</v>
      </c>
      <c r="B66" s="6">
        <v>0</v>
      </c>
      <c r="C66" s="6">
        <v>0</v>
      </c>
      <c r="D66" s="6">
        <f t="shared" si="68"/>
        <v>0</v>
      </c>
      <c r="E66" s="6">
        <v>0</v>
      </c>
      <c r="F66" s="6">
        <v>0</v>
      </c>
      <c r="G66" s="6">
        <f t="shared" si="69"/>
        <v>0</v>
      </c>
    </row>
    <row r="67" spans="1:7" ht="11.25" customHeight="1" x14ac:dyDescent="0.2">
      <c r="A67" s="28" t="s">
        <v>26</v>
      </c>
      <c r="B67" s="6">
        <v>0</v>
      </c>
      <c r="C67" s="6">
        <v>0</v>
      </c>
      <c r="D67" s="6">
        <f t="shared" si="68"/>
        <v>0</v>
      </c>
      <c r="E67" s="6">
        <v>0</v>
      </c>
      <c r="F67" s="6">
        <v>0</v>
      </c>
      <c r="G67" s="6">
        <f t="shared" si="69"/>
        <v>0</v>
      </c>
    </row>
    <row r="68" spans="1:7" x14ac:dyDescent="0.2">
      <c r="A68" s="28" t="s">
        <v>127</v>
      </c>
      <c r="B68" s="6">
        <v>0</v>
      </c>
      <c r="C68" s="6">
        <v>0</v>
      </c>
      <c r="D68" s="6">
        <f t="shared" si="68"/>
        <v>0</v>
      </c>
      <c r="E68" s="6">
        <v>0</v>
      </c>
      <c r="F68" s="6">
        <v>0</v>
      </c>
      <c r="G68" s="6">
        <f t="shared" si="69"/>
        <v>0</v>
      </c>
    </row>
    <row r="69" spans="1:7" x14ac:dyDescent="0.2">
      <c r="A69" s="28" t="s">
        <v>14</v>
      </c>
      <c r="B69" s="6">
        <v>0</v>
      </c>
      <c r="C69" s="6">
        <v>0</v>
      </c>
      <c r="D69" s="6">
        <f t="shared" si="68"/>
        <v>0</v>
      </c>
      <c r="E69" s="6">
        <v>0</v>
      </c>
      <c r="F69" s="6">
        <v>0</v>
      </c>
      <c r="G69" s="6">
        <f t="shared" si="69"/>
        <v>0</v>
      </c>
    </row>
    <row r="70" spans="1:7" x14ac:dyDescent="0.2">
      <c r="A70" s="14" t="s">
        <v>50</v>
      </c>
      <c r="B70" s="20">
        <f t="shared" ref="B70:G70" si="70">SUM(B63:B69)</f>
        <v>6050000</v>
      </c>
      <c r="C70" s="20">
        <f t="shared" si="70"/>
        <v>0</v>
      </c>
      <c r="D70" s="20">
        <f t="shared" si="70"/>
        <v>6050000</v>
      </c>
      <c r="E70" s="20">
        <f t="shared" si="70"/>
        <v>1512499.97</v>
      </c>
      <c r="F70" s="20">
        <f t="shared" si="70"/>
        <v>1512499.97</v>
      </c>
      <c r="G70" s="20">
        <f t="shared" si="70"/>
        <v>4537500.03</v>
      </c>
    </row>
    <row r="72" spans="1:7" x14ac:dyDescent="0.2">
      <c r="A72" s="1" t="s">
        <v>120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48:G48"/>
    <mergeCell ref="B60:F60"/>
    <mergeCell ref="G60:G61"/>
    <mergeCell ref="B49:F49"/>
    <mergeCell ref="G49:G50"/>
    <mergeCell ref="A59:G59"/>
    <mergeCell ref="A49:A51"/>
    <mergeCell ref="A60:A6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topLeftCell="A7" workbookViewId="0">
      <selection activeCell="A13" sqref="A13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41" t="s">
        <v>171</v>
      </c>
      <c r="B1" s="39"/>
      <c r="C1" s="39"/>
      <c r="D1" s="39"/>
      <c r="E1" s="39"/>
      <c r="F1" s="39"/>
      <c r="G1" s="40"/>
    </row>
    <row r="2" spans="1:7" x14ac:dyDescent="0.2">
      <c r="A2" s="32"/>
      <c r="B2" s="41" t="s">
        <v>57</v>
      </c>
      <c r="C2" s="39"/>
      <c r="D2" s="39"/>
      <c r="E2" s="39"/>
      <c r="F2" s="40"/>
      <c r="G2" s="42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3"/>
    </row>
    <row r="4" spans="1:7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37"/>
      <c r="B5" s="38"/>
      <c r="C5" s="38"/>
      <c r="D5" s="38"/>
      <c r="E5" s="38"/>
      <c r="F5" s="38"/>
      <c r="G5" s="38"/>
    </row>
    <row r="6" spans="1:7" x14ac:dyDescent="0.2">
      <c r="A6" s="11" t="s">
        <v>15</v>
      </c>
      <c r="B6" s="16">
        <f t="shared" ref="B6:G6" si="0">SUM(B7:B14)</f>
        <v>55052197.009999998</v>
      </c>
      <c r="C6" s="16">
        <f t="shared" si="0"/>
        <v>98551.520000000019</v>
      </c>
      <c r="D6" s="16">
        <f t="shared" si="0"/>
        <v>55150748.530000001</v>
      </c>
      <c r="E6" s="16">
        <f t="shared" si="0"/>
        <v>15613502.640000001</v>
      </c>
      <c r="F6" s="16">
        <f t="shared" si="0"/>
        <v>15613502.640000001</v>
      </c>
      <c r="G6" s="16">
        <f t="shared" si="0"/>
        <v>39537245.890000001</v>
      </c>
    </row>
    <row r="7" spans="1:7" x14ac:dyDescent="0.2">
      <c r="A7" s="29" t="s">
        <v>40</v>
      </c>
      <c r="B7" s="6">
        <v>7103110.9100000001</v>
      </c>
      <c r="C7" s="6">
        <v>695051.52</v>
      </c>
      <c r="D7" s="6">
        <f>B7+C7</f>
        <v>7798162.4299999997</v>
      </c>
      <c r="E7" s="6">
        <v>1604260.13</v>
      </c>
      <c r="F7" s="6">
        <v>1604260.13</v>
      </c>
      <c r="G7" s="6">
        <f>D7-E7</f>
        <v>6193902.2999999998</v>
      </c>
    </row>
    <row r="8" spans="1:7" x14ac:dyDescent="0.2">
      <c r="A8" s="29" t="s">
        <v>16</v>
      </c>
      <c r="B8" s="6">
        <v>479288.64</v>
      </c>
      <c r="C8" s="6">
        <v>0</v>
      </c>
      <c r="D8" s="6">
        <f t="shared" ref="D8:D14" si="1">B8+C8</f>
        <v>479288.64</v>
      </c>
      <c r="E8" s="6">
        <v>94276.800000000003</v>
      </c>
      <c r="F8" s="6">
        <v>94276.800000000003</v>
      </c>
      <c r="G8" s="6">
        <f t="shared" ref="G8:G14" si="2">D8-E8</f>
        <v>385011.84</v>
      </c>
    </row>
    <row r="9" spans="1:7" x14ac:dyDescent="0.2">
      <c r="A9" s="29" t="s">
        <v>172</v>
      </c>
      <c r="B9" s="6">
        <v>20102273.300000001</v>
      </c>
      <c r="C9" s="6">
        <v>101271</v>
      </c>
      <c r="D9" s="6">
        <f t="shared" si="1"/>
        <v>20203544.300000001</v>
      </c>
      <c r="E9" s="6">
        <v>6869733.2300000004</v>
      </c>
      <c r="F9" s="6">
        <v>6869733.2300000004</v>
      </c>
      <c r="G9" s="6">
        <f t="shared" si="2"/>
        <v>13333811.07</v>
      </c>
    </row>
    <row r="10" spans="1:7" x14ac:dyDescent="0.2">
      <c r="A10" s="29" t="s">
        <v>3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9" t="s">
        <v>22</v>
      </c>
      <c r="B11" s="6">
        <v>10181433.619999999</v>
      </c>
      <c r="C11" s="6">
        <v>-907040</v>
      </c>
      <c r="D11" s="6">
        <f t="shared" si="1"/>
        <v>9274393.6199999992</v>
      </c>
      <c r="E11" s="6">
        <v>2034475.88</v>
      </c>
      <c r="F11" s="6">
        <v>2034475.88</v>
      </c>
      <c r="G11" s="6">
        <f t="shared" si="2"/>
        <v>7239917.7399999993</v>
      </c>
    </row>
    <row r="12" spans="1:7" x14ac:dyDescent="0.2">
      <c r="A12" s="29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9" t="s">
        <v>41</v>
      </c>
      <c r="B13" s="6">
        <v>11447263.689999999</v>
      </c>
      <c r="C13" s="6">
        <v>-250000</v>
      </c>
      <c r="D13" s="6">
        <f t="shared" si="1"/>
        <v>11197263.689999999</v>
      </c>
      <c r="E13" s="6">
        <v>3122425.56</v>
      </c>
      <c r="F13" s="6">
        <v>3122425.56</v>
      </c>
      <c r="G13" s="6">
        <f t="shared" si="2"/>
        <v>8074838.129999999</v>
      </c>
    </row>
    <row r="14" spans="1:7" x14ac:dyDescent="0.2">
      <c r="A14" s="29" t="s">
        <v>18</v>
      </c>
      <c r="B14" s="6">
        <v>5738826.8499999996</v>
      </c>
      <c r="C14" s="6">
        <v>459269</v>
      </c>
      <c r="D14" s="6">
        <f t="shared" si="1"/>
        <v>6198095.8499999996</v>
      </c>
      <c r="E14" s="6">
        <v>1888331.04</v>
      </c>
      <c r="F14" s="6">
        <v>1888331.04</v>
      </c>
      <c r="G14" s="6">
        <f t="shared" si="2"/>
        <v>4309764.8099999996</v>
      </c>
    </row>
    <row r="15" spans="1:7" x14ac:dyDescent="0.2">
      <c r="A15" s="29"/>
      <c r="B15" s="6"/>
      <c r="C15" s="6"/>
      <c r="D15" s="6"/>
      <c r="E15" s="6"/>
      <c r="F15" s="6"/>
      <c r="G15" s="6"/>
    </row>
    <row r="16" spans="1:7" x14ac:dyDescent="0.2">
      <c r="A16" s="11" t="s">
        <v>19</v>
      </c>
      <c r="B16" s="16">
        <f t="shared" ref="B16:G16" si="3">SUM(B17:B23)</f>
        <v>41718415.990000002</v>
      </c>
      <c r="C16" s="16">
        <f t="shared" si="3"/>
        <v>33383683.199999999</v>
      </c>
      <c r="D16" s="16">
        <f t="shared" si="3"/>
        <v>75102099.189999998</v>
      </c>
      <c r="E16" s="16">
        <f t="shared" si="3"/>
        <v>28262737.530000001</v>
      </c>
      <c r="F16" s="16">
        <f t="shared" si="3"/>
        <v>28262737.530000001</v>
      </c>
      <c r="G16" s="16">
        <f t="shared" si="3"/>
        <v>46839361.659999989</v>
      </c>
    </row>
    <row r="17" spans="1:7" x14ac:dyDescent="0.2">
      <c r="A17" s="29" t="s">
        <v>42</v>
      </c>
      <c r="B17" s="6">
        <v>538927.21</v>
      </c>
      <c r="C17" s="6">
        <v>0</v>
      </c>
      <c r="D17" s="6">
        <f>B17+C17</f>
        <v>538927.21</v>
      </c>
      <c r="E17" s="6">
        <v>107251.77</v>
      </c>
      <c r="F17" s="6">
        <v>107251.77</v>
      </c>
      <c r="G17" s="6">
        <f t="shared" ref="G17:G23" si="4">D17-E17</f>
        <v>431675.43999999994</v>
      </c>
    </row>
    <row r="18" spans="1:7" x14ac:dyDescent="0.2">
      <c r="A18" s="29" t="s">
        <v>27</v>
      </c>
      <c r="B18" s="6">
        <v>37184967.189999998</v>
      </c>
      <c r="C18" s="6">
        <v>33144605.199999999</v>
      </c>
      <c r="D18" s="6">
        <f t="shared" ref="D18:D23" si="5">B18+C18</f>
        <v>70329572.390000001</v>
      </c>
      <c r="E18" s="6">
        <v>27325586.870000001</v>
      </c>
      <c r="F18" s="6">
        <v>27325586.870000001</v>
      </c>
      <c r="G18" s="6">
        <f t="shared" si="4"/>
        <v>43003985.519999996</v>
      </c>
    </row>
    <row r="19" spans="1:7" x14ac:dyDescent="0.2">
      <c r="A19" s="29" t="s">
        <v>20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29" t="s">
        <v>43</v>
      </c>
      <c r="B20" s="6">
        <v>1942116.09</v>
      </c>
      <c r="C20" s="6">
        <v>187578</v>
      </c>
      <c r="D20" s="6">
        <f t="shared" si="5"/>
        <v>2129694.09</v>
      </c>
      <c r="E20" s="6">
        <v>415057.58</v>
      </c>
      <c r="F20" s="6">
        <v>415057.58</v>
      </c>
      <c r="G20" s="6">
        <f t="shared" si="4"/>
        <v>1714636.5099999998</v>
      </c>
    </row>
    <row r="21" spans="1:7" x14ac:dyDescent="0.2">
      <c r="A21" s="29" t="s">
        <v>44</v>
      </c>
      <c r="B21" s="6">
        <v>1740409.32</v>
      </c>
      <c r="C21" s="6">
        <v>51500</v>
      </c>
      <c r="D21" s="6">
        <f t="shared" si="5"/>
        <v>1791909.32</v>
      </c>
      <c r="E21" s="6">
        <v>380036.96</v>
      </c>
      <c r="F21" s="6">
        <v>380036.96</v>
      </c>
      <c r="G21" s="6">
        <f t="shared" si="4"/>
        <v>1411872.36</v>
      </c>
    </row>
    <row r="22" spans="1:7" x14ac:dyDescent="0.2">
      <c r="A22" s="29" t="s">
        <v>45</v>
      </c>
      <c r="B22" s="6">
        <v>311996.18</v>
      </c>
      <c r="C22" s="6">
        <v>0</v>
      </c>
      <c r="D22" s="6">
        <f t="shared" si="5"/>
        <v>311996.18</v>
      </c>
      <c r="E22" s="6">
        <v>34804.35</v>
      </c>
      <c r="F22" s="6">
        <v>34804.35</v>
      </c>
      <c r="G22" s="6">
        <f t="shared" si="4"/>
        <v>277191.83</v>
      </c>
    </row>
    <row r="23" spans="1:7" x14ac:dyDescent="0.2">
      <c r="A23" s="29" t="s">
        <v>4</v>
      </c>
      <c r="B23" s="6">
        <v>0</v>
      </c>
      <c r="C23" s="6">
        <v>0</v>
      </c>
      <c r="D23" s="6">
        <f t="shared" si="5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29"/>
      <c r="B24" s="6"/>
      <c r="C24" s="6"/>
      <c r="D24" s="6"/>
      <c r="E24" s="6"/>
      <c r="F24" s="6"/>
      <c r="G24" s="6"/>
    </row>
    <row r="25" spans="1:7" x14ac:dyDescent="0.2">
      <c r="A25" s="11" t="s">
        <v>46</v>
      </c>
      <c r="B25" s="16">
        <f t="shared" ref="B25:G25" si="6">SUM(B26:B34)</f>
        <v>1892708.9999999998</v>
      </c>
      <c r="C25" s="16">
        <f t="shared" si="6"/>
        <v>112500</v>
      </c>
      <c r="D25" s="16">
        <f t="shared" si="6"/>
        <v>2005208.9999999998</v>
      </c>
      <c r="E25" s="16">
        <f t="shared" si="6"/>
        <v>325863.20999999996</v>
      </c>
      <c r="F25" s="16">
        <f t="shared" si="6"/>
        <v>325863.20999999996</v>
      </c>
      <c r="G25" s="16">
        <f t="shared" si="6"/>
        <v>1679345.79</v>
      </c>
    </row>
    <row r="26" spans="1:7" x14ac:dyDescent="0.2">
      <c r="A26" s="29" t="s">
        <v>28</v>
      </c>
      <c r="B26" s="6">
        <v>261582.87</v>
      </c>
      <c r="C26" s="6">
        <v>0</v>
      </c>
      <c r="D26" s="6">
        <f>B26+C26</f>
        <v>261582.87</v>
      </c>
      <c r="E26" s="6">
        <v>50541.3</v>
      </c>
      <c r="F26" s="6">
        <v>50541.3</v>
      </c>
      <c r="G26" s="6">
        <f t="shared" ref="G26:G34" si="7">D26-E26</f>
        <v>211041.57</v>
      </c>
    </row>
    <row r="27" spans="1:7" x14ac:dyDescent="0.2">
      <c r="A27" s="29" t="s">
        <v>23</v>
      </c>
      <c r="B27" s="6">
        <v>1165948.72</v>
      </c>
      <c r="C27" s="6">
        <v>112500</v>
      </c>
      <c r="D27" s="6">
        <f t="shared" ref="D27:D34" si="8">B27+C27</f>
        <v>1278448.72</v>
      </c>
      <c r="E27" s="6">
        <v>183293.51</v>
      </c>
      <c r="F27" s="6">
        <v>183293.51</v>
      </c>
      <c r="G27" s="6">
        <f t="shared" si="7"/>
        <v>1095155.21</v>
      </c>
    </row>
    <row r="28" spans="1:7" x14ac:dyDescent="0.2">
      <c r="A28" s="29" t="s">
        <v>29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9" t="s">
        <v>47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9" t="s">
        <v>21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9" t="s">
        <v>5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29" t="s">
        <v>6</v>
      </c>
      <c r="B32" s="6">
        <v>465177.41</v>
      </c>
      <c r="C32" s="6">
        <v>0</v>
      </c>
      <c r="D32" s="6">
        <f t="shared" si="8"/>
        <v>465177.41</v>
      </c>
      <c r="E32" s="6">
        <v>92028.4</v>
      </c>
      <c r="F32" s="6">
        <v>92028.4</v>
      </c>
      <c r="G32" s="6">
        <f t="shared" si="7"/>
        <v>373149.01</v>
      </c>
    </row>
    <row r="33" spans="1:7" x14ac:dyDescent="0.2">
      <c r="A33" s="29" t="s">
        <v>48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29" t="s">
        <v>30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9"/>
      <c r="B35" s="6"/>
      <c r="C35" s="6"/>
      <c r="D35" s="6"/>
      <c r="E35" s="6"/>
      <c r="F35" s="6"/>
      <c r="G35" s="6"/>
    </row>
    <row r="36" spans="1:7" x14ac:dyDescent="0.2">
      <c r="A36" s="11" t="s">
        <v>31</v>
      </c>
      <c r="B36" s="16">
        <f t="shared" ref="B36:G36" si="9">SUM(B37:B40)</f>
        <v>0</v>
      </c>
      <c r="C36" s="16">
        <f t="shared" si="9"/>
        <v>0</v>
      </c>
      <c r="D36" s="16">
        <f t="shared" si="9"/>
        <v>0</v>
      </c>
      <c r="E36" s="16">
        <f t="shared" si="9"/>
        <v>0</v>
      </c>
      <c r="F36" s="16">
        <f t="shared" si="9"/>
        <v>0</v>
      </c>
      <c r="G36" s="16">
        <f t="shared" si="9"/>
        <v>0</v>
      </c>
    </row>
    <row r="37" spans="1:7" x14ac:dyDescent="0.2">
      <c r="A37" s="29" t="s">
        <v>49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11.25" customHeight="1" x14ac:dyDescent="0.2">
      <c r="A38" s="29" t="s">
        <v>24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29" t="s">
        <v>32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29" t="s">
        <v>7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29"/>
      <c r="B41" s="6"/>
      <c r="C41" s="6"/>
      <c r="D41" s="6"/>
      <c r="E41" s="6"/>
      <c r="F41" s="6"/>
      <c r="G41" s="6"/>
    </row>
    <row r="42" spans="1:7" x14ac:dyDescent="0.2">
      <c r="A42" s="14" t="s">
        <v>50</v>
      </c>
      <c r="B42" s="20">
        <f t="shared" ref="B42:G42" si="12">SUM(B36+B25+B16+B6)</f>
        <v>98663322</v>
      </c>
      <c r="C42" s="20">
        <f t="shared" si="12"/>
        <v>33594734.719999999</v>
      </c>
      <c r="D42" s="20">
        <f t="shared" si="12"/>
        <v>132258056.72</v>
      </c>
      <c r="E42" s="20">
        <f t="shared" si="12"/>
        <v>44202103.380000003</v>
      </c>
      <c r="F42" s="20">
        <f t="shared" si="12"/>
        <v>44202103.380000003</v>
      </c>
      <c r="G42" s="20">
        <f t="shared" si="12"/>
        <v>88055953.339999989</v>
      </c>
    </row>
    <row r="43" spans="1:7" x14ac:dyDescent="0.2">
      <c r="A43" s="10"/>
      <c r="B43" s="10"/>
      <c r="C43" s="10"/>
      <c r="D43" s="10"/>
      <c r="E43" s="10"/>
      <c r="F43" s="10"/>
      <c r="G43" s="10"/>
    </row>
    <row r="44" spans="1:7" x14ac:dyDescent="0.2">
      <c r="A44" s="10" t="s">
        <v>120</v>
      </c>
      <c r="B44" s="10"/>
      <c r="C44" s="10"/>
      <c r="D44" s="10"/>
      <c r="E44" s="10"/>
      <c r="F44" s="10"/>
      <c r="G44" s="10"/>
    </row>
    <row r="45" spans="1:7" x14ac:dyDescent="0.2">
      <c r="A45" s="10"/>
      <c r="B45" s="10"/>
      <c r="C45" s="10"/>
      <c r="D45" s="10"/>
      <c r="E45" s="10"/>
      <c r="F45" s="10"/>
      <c r="G45" s="10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2023-05-03T22:56:33Z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