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ocuments\SAP\SAP GUI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43" i="4" l="1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70" i="4" l="1"/>
  <c r="E70" i="4"/>
  <c r="C70" i="4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D63" i="4"/>
  <c r="G63" i="4" s="1"/>
  <c r="B70" i="4"/>
  <c r="F56" i="4"/>
  <c r="E56" i="4"/>
  <c r="D55" i="4"/>
  <c r="G55" i="4" s="1"/>
  <c r="D54" i="4"/>
  <c r="G54" i="4" s="1"/>
  <c r="D53" i="4"/>
  <c r="G53" i="4" s="1"/>
  <c r="D52" i="4"/>
  <c r="G52" i="4" s="1"/>
  <c r="C56" i="4"/>
  <c r="B56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45" i="4"/>
  <c r="E45" i="4"/>
  <c r="C45" i="4"/>
  <c r="B45" i="4"/>
  <c r="G56" i="4" l="1"/>
  <c r="G70" i="4"/>
  <c r="D56" i="4"/>
  <c r="D70" i="4"/>
  <c r="G45" i="4"/>
  <c r="D45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63" i="6"/>
  <c r="G55" i="6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<sst xmlns="http://schemas.openxmlformats.org/spreadsheetml/2006/main" count="238" uniqueCount="175">
  <si>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</si>
  <si>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</si>
  <si>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</si>
  <si>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</si>
  <si>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</si>
  <si>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</si>
  <si>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</si>
  <si>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</si>
  <si>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</si>
  <si>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</si>
  <si>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</si>
  <si>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</si>
  <si>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</si>
  <si>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</si>
  <si>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</si>
  <si>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</si>
  <si>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</si>
  <si>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</si>
  <si>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</si>
  <si>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</si>
  <si>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</si>
  <si>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</si>
  <si>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</si>
  <si>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</si>
  <si>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</si>
  <si>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</si>
  <si>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</si>
  <si>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</si>
  <si>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</si>
  <si>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</si>
  <si>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</si>
  <si>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</si>
  <si>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</si>
  <si>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</si>
  <si>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</si>
  <si>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</si>
  <si>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</si>
  <si>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</si>
  <si>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</si>
  <si>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</si>
  <si>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</si>
  <si>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</si>
  <si>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</si>
  <si>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</si>
  <si>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</si>
  <si>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</si>
  <si>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</si>
  <si>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</si>
  <si>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</si>
  <si>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</si>
  <si>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</si>
  <si>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</si>
  <si>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</si>
  <si>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</si>
  <si>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</si>
  <si>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</si>
  <si>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</si>
  <si>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</si>
  <si>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</si>
  <si>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</si>
  <si>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</si>
  <si>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</si>
  <si>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</si>
  <si>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</si>
  <si>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</si>
  <si>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</si>
  <si>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</si>
  <si>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</si>
  <si>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</si>
  <si>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</si>
  <si>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</si>
  <si>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</si>
  <si>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</si>
  <si>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</si>
  <si>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</si>
  <si>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</si>
  <si>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</si>
  <si>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</si>
  <si>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</si>
  <si>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</si>
  <si>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</si>
  <si>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</si>
  <si>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</si>
  <si>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</si>
  <si>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</si>
  <si>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</si>
  <si>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</si>
  <si>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</si>
  <si>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</si>
  <si>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</si>
  <si>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</si>
  <si>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</si>
  <si>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</si>
  <si>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</si>
  <si>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</si>
  <si>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</si>
  <si>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</si>
  <si>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</si>
  <si>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</si>
  <si>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</si>
  <si>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</si>
  <si>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</si>
  <si>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</si>
  <si>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</si>
  <si>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</si>
  <si>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</si>
  <si>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</si>
  <si>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</si>
  <si>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</si>
  <si>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</si>
  <si>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</si>
  <si>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</si>
  <si>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</si>
  <si>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</si>
  <si>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</si>
  <si>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</si>
  <si>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</si>
  <si>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</si>
  <si>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</si>
  <si>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</si>
  <si>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</si>
  <si>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</si>
  <si>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</si>
  <si>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</si>
  <si>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</si>
  <si>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</si>
  <si>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</si>
  <si>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</si>
  <si>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</si>
  <si>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Tierra Blanca, Guanajuato
Estado Analítico del Ejercicio del Presupuesto de Egresos
Clasificación por Objeto del Gasto (Capítulo y Concepto)
Del 1 de Enero al 30 de Junio de 2023</t>
  </si>
  <si>
    <t>Municipio de Tierra Blanca, Guanajuato
Estado Analítico del Ejercicio del Presupuesto de Egresos
Clasificación Económica (por Tipo de Gasto)
Del 1 de Enero al 30 de Junio de 2023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</si>
  <si>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</si>
  <si>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</si>
  <si>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</si>
  <si>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</si>
  <si>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</si>
  <si>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</si>
  <si>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31111M400070000 TESORERIA MUNICIPAL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</si>
  <si>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</si>
  <si>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</si>
  <si>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</si>
  <si>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</si>
  <si>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</si>
  <si>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31111M400110000 DIRECCION SERVICIOS PUBL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</si>
  <si>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</si>
  <si>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</si>
  <si>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</si>
  <si>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</si>
  <si>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</si>
  <si>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</si>
  <si>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</si>
  <si>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</si>
  <si>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</si>
  <si>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</si>
  <si>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</si>
  <si>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</si>
  <si>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31111M400190000 DIR DESARROLLO SOCIAL Y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</si>
  <si>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</si>
  <si>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</si>
  <si>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</si>
  <si>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</si>
  <si>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</si>
  <si>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</si>
  <si>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</si>
  <si>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</si>
  <si>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</si>
  <si>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31111M400070100 DIRECCION DE TESORERIA</t>
  </si>
  <si>
    <t>31111M400110100 DESPACHO SERVICIOS PUBLI</t>
  </si>
  <si>
    <t>31111M400190100 DESPACHO DESARROLLO SOCI</t>
  </si>
  <si>
    <t>Municipio de Tierra Blanca, Guanajuato
Estado Analítico del Ejercicio del Presupuesto de Egresos
Clasificación Administrativa
Del 1 de Enero al 30 de Junio de 2023</t>
  </si>
  <si>
    <t>Municipio de Tierra Blanca, Guanajuato
Estado Analítico del Ejercicio del Presupuesto de Egresos
Clasificación Administrativa (Poderes)
Del 1 de Enero al 30 de Junio de 2023</t>
  </si>
  <si>
    <t>Municipio de Tierra Blanca, Guanajuato
Estado Analítico del Ejercicio del Presupuesto de Egresos
Clasificación Administrativa (Sector Paraestatal)
Del 1 de Enero al 30 de Junio de 2023</t>
  </si>
  <si>
    <t>Municipio de Tierra Blanca, Guanajuato
Estado Analítico del Ejercicio del Presupuesto de Egresos
Clasificación Funcional (Finalidad y Función)
Del 1 de Enero al 30 de Junio de 2023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</si>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</sst>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2" xfId="0" applyNumberFormat="1" applyFont="1" applyFill="1" applyBorder="1" applyProtection="1">
      <protection locked="0"/>
    </xf>
    <xf numFmtId="0" fontId="3" fillId="0" borderId="0" xfId="0" applyFont="1" applyBorder="1" applyProtection="1"/>
    <xf numFmtId="4" fontId="3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3" fillId="0" borderId="5" xfId="0" applyFont="1" applyBorder="1" applyProtection="1"/>
    <xf numFmtId="4" fontId="7" fillId="0" borderId="10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4" xfId="0" applyFont="1" applyFill="1" applyBorder="1" applyAlignment="1" applyProtection="1">
      <alignment horizontal="left" indent="1"/>
    </xf>
    <xf numFmtId="0" fontId="3" fillId="0" borderId="2" xfId="9" applyFont="1" applyFill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3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10" fillId="0" borderId="0" xfId="16" applyFont="1" applyAlignment="1">
      <alignment horizontal="center" vertical="top" wrapText="1"/>
    </xf>
    <xf numFmtId="0" fontId="10" fillId="0" borderId="0" xfId="16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opLeftCell="A64" workbookViewId="0">
      <selection activeCell="A82" sqref="A82:H82"/>
    </sheetView>
  </sheetViews>
  <sheetFormatPr baseColWidth="10" defaultColWidth="12" defaultRowHeight="11.25" x14ac:dyDescent="0.2"/>
  <cols>
    <col min="1" max="1" width="62.83203125" style="1" customWidth="1"/>
    <col min="2" max="2" width="17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32"/>
      <c r="C1" s="32"/>
      <c r="D1" s="32"/>
      <c r="E1" s="32"/>
      <c r="F1" s="32"/>
      <c r="G1" s="33"/>
    </row>
    <row r="2" spans="1:8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8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43002040.18</v>
      </c>
      <c r="C5" s="15">
        <f>SUM(C6:C12)</f>
        <v>1975784.1300000001</v>
      </c>
      <c r="D5" s="15">
        <f>B5+C5</f>
        <v>44977824.310000002</v>
      </c>
      <c r="E5" s="15">
        <f>SUM(E6:E12)</f>
        <v>18057208.450000003</v>
      </c>
      <c r="F5" s="15">
        <f>SUM(F6:F12)</f>
        <v>17095915.649999999</v>
      </c>
      <c r="G5" s="15">
        <f>D5-E5</f>
        <v>26920615.859999999</v>
      </c>
    </row>
    <row r="6" spans="1:8" x14ac:dyDescent="0.2">
      <c r="A6" s="24" t="s">
        <v>62</v>
      </c>
      <c r="B6" s="6">
        <v>33074187.359999999</v>
      </c>
      <c r="C6" s="6">
        <v>262958.02</v>
      </c>
      <c r="D6" s="6">
        <f t="shared" ref="D6:D69" si="0">B6+C6</f>
        <v>33337145.379999999</v>
      </c>
      <c r="E6" s="6">
        <v>15637744.359999999</v>
      </c>
      <c r="F6" s="6">
        <v>14704135.93</v>
      </c>
      <c r="G6" s="6">
        <f t="shared" ref="G6:G69" si="1">D6-E6</f>
        <v>17699401.02</v>
      </c>
      <c r="H6" s="11">
        <v>1100</v>
      </c>
    </row>
    <row r="7" spans="1:8" x14ac:dyDescent="0.2">
      <c r="A7" s="24" t="s">
        <v>63</v>
      </c>
      <c r="B7" s="6">
        <v>585000</v>
      </c>
      <c r="C7" s="6">
        <v>1253770</v>
      </c>
      <c r="D7" s="6">
        <f t="shared" si="0"/>
        <v>1838770</v>
      </c>
      <c r="E7" s="6">
        <v>1188703.17</v>
      </c>
      <c r="F7" s="6">
        <v>1181201.45</v>
      </c>
      <c r="G7" s="6">
        <f t="shared" si="1"/>
        <v>650066.83000000007</v>
      </c>
      <c r="H7" s="11">
        <v>1200</v>
      </c>
    </row>
    <row r="8" spans="1:8" x14ac:dyDescent="0.2">
      <c r="A8" s="24" t="s">
        <v>64</v>
      </c>
      <c r="B8" s="6">
        <v>5401638.3399999999</v>
      </c>
      <c r="C8" s="6">
        <v>44604.85</v>
      </c>
      <c r="D8" s="6">
        <f t="shared" si="0"/>
        <v>5446243.1899999995</v>
      </c>
      <c r="E8" s="6">
        <v>462367.69</v>
      </c>
      <c r="F8" s="6">
        <v>461124.41</v>
      </c>
      <c r="G8" s="6">
        <f t="shared" si="1"/>
        <v>4983875.4999999991</v>
      </c>
      <c r="H8" s="11">
        <v>1300</v>
      </c>
    </row>
    <row r="9" spans="1:8" x14ac:dyDescent="0.2">
      <c r="A9" s="24" t="s">
        <v>33</v>
      </c>
      <c r="B9" s="6">
        <v>373847.58</v>
      </c>
      <c r="C9" s="6">
        <v>-100000</v>
      </c>
      <c r="D9" s="6">
        <f t="shared" si="0"/>
        <v>273847.58</v>
      </c>
      <c r="E9" s="6">
        <v>0</v>
      </c>
      <c r="F9" s="6">
        <v>0</v>
      </c>
      <c r="G9" s="6">
        <f t="shared" si="1"/>
        <v>273847.58</v>
      </c>
      <c r="H9" s="11">
        <v>1400</v>
      </c>
    </row>
    <row r="10" spans="1:8" x14ac:dyDescent="0.2">
      <c r="A10" s="24" t="s">
        <v>65</v>
      </c>
      <c r="B10" s="6">
        <v>3567366.9</v>
      </c>
      <c r="C10" s="6">
        <v>514451.26</v>
      </c>
      <c r="D10" s="6">
        <f t="shared" si="0"/>
        <v>4081818.16</v>
      </c>
      <c r="E10" s="6">
        <v>768393.23</v>
      </c>
      <c r="F10" s="6">
        <v>749453.86</v>
      </c>
      <c r="G10" s="6">
        <f t="shared" si="1"/>
        <v>3313424.93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7732000</v>
      </c>
      <c r="C13" s="16">
        <f>SUM(C14:C22)</f>
        <v>4379187.2000000002</v>
      </c>
      <c r="D13" s="16">
        <f t="shared" si="0"/>
        <v>12111187.199999999</v>
      </c>
      <c r="E13" s="16">
        <f>SUM(E14:E22)</f>
        <v>5248626.7300000004</v>
      </c>
      <c r="F13" s="16">
        <f>SUM(F14:F22)</f>
        <v>5248626.7300000004</v>
      </c>
      <c r="G13" s="16">
        <f t="shared" si="1"/>
        <v>6862560.4699999988</v>
      </c>
      <c r="H13" s="23">
        <v>0</v>
      </c>
    </row>
    <row r="14" spans="1:8" x14ac:dyDescent="0.2">
      <c r="A14" s="24" t="s">
        <v>67</v>
      </c>
      <c r="B14" s="6">
        <v>864000</v>
      </c>
      <c r="C14" s="6">
        <v>78900</v>
      </c>
      <c r="D14" s="6">
        <f t="shared" si="0"/>
        <v>942900</v>
      </c>
      <c r="E14" s="6">
        <v>218509.88</v>
      </c>
      <c r="F14" s="6">
        <v>218509.88</v>
      </c>
      <c r="G14" s="6">
        <f t="shared" si="1"/>
        <v>724390.12</v>
      </c>
      <c r="H14" s="11">
        <v>2100</v>
      </c>
    </row>
    <row r="15" spans="1:8" x14ac:dyDescent="0.2">
      <c r="A15" s="24" t="s">
        <v>68</v>
      </c>
      <c r="B15" s="6">
        <v>573000</v>
      </c>
      <c r="C15" s="6">
        <v>234209.92000000001</v>
      </c>
      <c r="D15" s="6">
        <f t="shared" si="0"/>
        <v>807209.92</v>
      </c>
      <c r="E15" s="6">
        <v>463396.53</v>
      </c>
      <c r="F15" s="6">
        <v>463396.53</v>
      </c>
      <c r="G15" s="6">
        <f t="shared" si="1"/>
        <v>343813.39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951000</v>
      </c>
      <c r="C17" s="6">
        <v>200000</v>
      </c>
      <c r="D17" s="6">
        <f t="shared" si="0"/>
        <v>1151000</v>
      </c>
      <c r="E17" s="6">
        <v>315990.73</v>
      </c>
      <c r="F17" s="6">
        <v>315990.73</v>
      </c>
      <c r="G17" s="6">
        <f t="shared" si="1"/>
        <v>835009.27</v>
      </c>
      <c r="H17" s="11">
        <v>2400</v>
      </c>
    </row>
    <row r="18" spans="1:8" x14ac:dyDescent="0.2">
      <c r="A18" s="24" t="s">
        <v>71</v>
      </c>
      <c r="B18" s="6">
        <v>385000</v>
      </c>
      <c r="C18" s="6">
        <v>-220389.1</v>
      </c>
      <c r="D18" s="6">
        <f t="shared" si="0"/>
        <v>164610.9</v>
      </c>
      <c r="E18" s="6">
        <v>0</v>
      </c>
      <c r="F18" s="6">
        <v>0</v>
      </c>
      <c r="G18" s="6">
        <f t="shared" si="1"/>
        <v>164610.9</v>
      </c>
      <c r="H18" s="11">
        <v>2500</v>
      </c>
    </row>
    <row r="19" spans="1:8" x14ac:dyDescent="0.2">
      <c r="A19" s="24" t="s">
        <v>72</v>
      </c>
      <c r="B19" s="6">
        <v>4105000</v>
      </c>
      <c r="C19" s="6">
        <v>2474166.38</v>
      </c>
      <c r="D19" s="6">
        <f t="shared" si="0"/>
        <v>6579166.3799999999</v>
      </c>
      <c r="E19" s="6">
        <v>4071754.15</v>
      </c>
      <c r="F19" s="6">
        <v>4071754.15</v>
      </c>
      <c r="G19" s="6">
        <f t="shared" si="1"/>
        <v>2507412.23</v>
      </c>
      <c r="H19" s="11">
        <v>2600</v>
      </c>
    </row>
    <row r="20" spans="1:8" x14ac:dyDescent="0.2">
      <c r="A20" s="24" t="s">
        <v>73</v>
      </c>
      <c r="B20" s="6">
        <v>744000</v>
      </c>
      <c r="C20" s="6">
        <v>327300</v>
      </c>
      <c r="D20" s="6">
        <f t="shared" si="0"/>
        <v>1071300</v>
      </c>
      <c r="E20" s="6">
        <v>178975.44</v>
      </c>
      <c r="F20" s="6">
        <v>178975.44</v>
      </c>
      <c r="G20" s="6">
        <f t="shared" si="1"/>
        <v>892324.56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110000</v>
      </c>
      <c r="C22" s="6">
        <v>1285000</v>
      </c>
      <c r="D22" s="6">
        <f t="shared" si="0"/>
        <v>1395000</v>
      </c>
      <c r="E22" s="6">
        <v>0</v>
      </c>
      <c r="F22" s="6">
        <v>0</v>
      </c>
      <c r="G22" s="6">
        <f t="shared" si="1"/>
        <v>1395000</v>
      </c>
      <c r="H22" s="11">
        <v>2900</v>
      </c>
    </row>
    <row r="23" spans="1:8" x14ac:dyDescent="0.2">
      <c r="A23" s="22" t="s">
        <v>59</v>
      </c>
      <c r="B23" s="16">
        <f>SUM(B24:B32)</f>
        <v>10062538.550000001</v>
      </c>
      <c r="C23" s="16">
        <f>SUM(C24:C32)</f>
        <v>12434777.33</v>
      </c>
      <c r="D23" s="16">
        <f t="shared" si="0"/>
        <v>22497315.880000003</v>
      </c>
      <c r="E23" s="16">
        <f>SUM(E24:E32)</f>
        <v>7601997.8799999999</v>
      </c>
      <c r="F23" s="16">
        <f>SUM(F24:F32)</f>
        <v>7601997.8799999999</v>
      </c>
      <c r="G23" s="16">
        <f t="shared" si="1"/>
        <v>14895318.000000004</v>
      </c>
      <c r="H23" s="23">
        <v>0</v>
      </c>
    </row>
    <row r="24" spans="1:8" x14ac:dyDescent="0.2">
      <c r="A24" s="24" t="s">
        <v>76</v>
      </c>
      <c r="B24" s="6">
        <v>2085365.4</v>
      </c>
      <c r="C24" s="6">
        <v>96403.6</v>
      </c>
      <c r="D24" s="6">
        <f t="shared" si="0"/>
        <v>2181769</v>
      </c>
      <c r="E24" s="6">
        <v>1093692.4099999999</v>
      </c>
      <c r="F24" s="6">
        <v>1093692.4099999999</v>
      </c>
      <c r="G24" s="6">
        <f t="shared" si="1"/>
        <v>1088076.5900000001</v>
      </c>
      <c r="H24" s="11">
        <v>3100</v>
      </c>
    </row>
    <row r="25" spans="1:8" x14ac:dyDescent="0.2">
      <c r="A25" s="24" t="s">
        <v>77</v>
      </c>
      <c r="B25" s="6">
        <v>355000</v>
      </c>
      <c r="C25" s="6">
        <v>1771615.36</v>
      </c>
      <c r="D25" s="6">
        <f t="shared" si="0"/>
        <v>2126615.3600000003</v>
      </c>
      <c r="E25" s="6">
        <v>225426.86</v>
      </c>
      <c r="F25" s="6">
        <v>225426.86</v>
      </c>
      <c r="G25" s="6">
        <f t="shared" si="1"/>
        <v>1901188.5000000005</v>
      </c>
      <c r="H25" s="11">
        <v>3200</v>
      </c>
    </row>
    <row r="26" spans="1:8" x14ac:dyDescent="0.2">
      <c r="A26" s="24" t="s">
        <v>78</v>
      </c>
      <c r="B26" s="6">
        <v>425000</v>
      </c>
      <c r="C26" s="6">
        <v>847465.68</v>
      </c>
      <c r="D26" s="6">
        <f t="shared" si="0"/>
        <v>1272465.6800000002</v>
      </c>
      <c r="E26" s="6">
        <v>466408.31</v>
      </c>
      <c r="F26" s="6">
        <v>466408.31</v>
      </c>
      <c r="G26" s="6">
        <f t="shared" si="1"/>
        <v>806057.37000000011</v>
      </c>
      <c r="H26" s="11">
        <v>3300</v>
      </c>
    </row>
    <row r="27" spans="1:8" x14ac:dyDescent="0.2">
      <c r="A27" s="24" t="s">
        <v>79</v>
      </c>
      <c r="B27" s="6">
        <v>605000</v>
      </c>
      <c r="C27" s="6">
        <v>-50000</v>
      </c>
      <c r="D27" s="6">
        <f t="shared" si="0"/>
        <v>555000</v>
      </c>
      <c r="E27" s="6">
        <v>286867.46000000002</v>
      </c>
      <c r="F27" s="6">
        <v>286867.46000000002</v>
      </c>
      <c r="G27" s="6">
        <f t="shared" si="1"/>
        <v>268132.53999999998</v>
      </c>
      <c r="H27" s="11">
        <v>3400</v>
      </c>
    </row>
    <row r="28" spans="1:8" x14ac:dyDescent="0.2">
      <c r="A28" s="24" t="s">
        <v>80</v>
      </c>
      <c r="B28" s="6">
        <v>1480000</v>
      </c>
      <c r="C28" s="6">
        <v>2439782.59</v>
      </c>
      <c r="D28" s="6">
        <f t="shared" si="0"/>
        <v>3919782.59</v>
      </c>
      <c r="E28" s="6">
        <v>2086583.83</v>
      </c>
      <c r="F28" s="6">
        <v>2086583.83</v>
      </c>
      <c r="G28" s="6">
        <f t="shared" si="1"/>
        <v>1833198.7599999998</v>
      </c>
      <c r="H28" s="11">
        <v>3500</v>
      </c>
    </row>
    <row r="29" spans="1:8" x14ac:dyDescent="0.2">
      <c r="A29" s="24" t="s">
        <v>81</v>
      </c>
      <c r="B29" s="6">
        <v>340000</v>
      </c>
      <c r="C29" s="6">
        <v>0</v>
      </c>
      <c r="D29" s="6">
        <f t="shared" si="0"/>
        <v>340000</v>
      </c>
      <c r="E29" s="6">
        <v>114879.46</v>
      </c>
      <c r="F29" s="6">
        <v>114879.46</v>
      </c>
      <c r="G29" s="6">
        <f t="shared" si="1"/>
        <v>225120.53999999998</v>
      </c>
      <c r="H29" s="11">
        <v>3600</v>
      </c>
    </row>
    <row r="30" spans="1:8" x14ac:dyDescent="0.2">
      <c r="A30" s="24" t="s">
        <v>82</v>
      </c>
      <c r="B30" s="6">
        <v>580000</v>
      </c>
      <c r="C30" s="6">
        <v>324000</v>
      </c>
      <c r="D30" s="6">
        <f t="shared" si="0"/>
        <v>904000</v>
      </c>
      <c r="E30" s="6">
        <v>522880.51</v>
      </c>
      <c r="F30" s="6">
        <v>522880.51</v>
      </c>
      <c r="G30" s="6">
        <f t="shared" si="1"/>
        <v>381119.49</v>
      </c>
      <c r="H30" s="11">
        <v>3700</v>
      </c>
    </row>
    <row r="31" spans="1:8" x14ac:dyDescent="0.2">
      <c r="A31" s="24" t="s">
        <v>83</v>
      </c>
      <c r="B31" s="6">
        <v>3542173.15</v>
      </c>
      <c r="C31" s="6">
        <v>6705510.0999999996</v>
      </c>
      <c r="D31" s="6">
        <f t="shared" si="0"/>
        <v>10247683.25</v>
      </c>
      <c r="E31" s="6">
        <v>2120837.04</v>
      </c>
      <c r="F31" s="6">
        <v>2120837.04</v>
      </c>
      <c r="G31" s="6">
        <f t="shared" si="1"/>
        <v>8126846.21</v>
      </c>
      <c r="H31" s="11">
        <v>3800</v>
      </c>
    </row>
    <row r="32" spans="1:8" x14ac:dyDescent="0.2">
      <c r="A32" s="24" t="s">
        <v>18</v>
      </c>
      <c r="B32" s="6">
        <v>650000</v>
      </c>
      <c r="C32" s="6">
        <v>300000</v>
      </c>
      <c r="D32" s="6">
        <f t="shared" si="0"/>
        <v>950000</v>
      </c>
      <c r="E32" s="6">
        <v>684422</v>
      </c>
      <c r="F32" s="6">
        <v>684422</v>
      </c>
      <c r="G32" s="6">
        <f t="shared" si="1"/>
        <v>265578</v>
      </c>
      <c r="H32" s="11">
        <v>3900</v>
      </c>
    </row>
    <row r="33" spans="1:8" x14ac:dyDescent="0.2">
      <c r="A33" s="22" t="s">
        <v>124</v>
      </c>
      <c r="B33" s="16">
        <f>SUM(B34:B42)</f>
        <v>17301917.490000002</v>
      </c>
      <c r="C33" s="16">
        <f>SUM(C34:C42)</f>
        <v>17737484.359999999</v>
      </c>
      <c r="D33" s="16">
        <f t="shared" si="0"/>
        <v>35039401.850000001</v>
      </c>
      <c r="E33" s="16">
        <f>SUM(E34:E42)</f>
        <v>15811111.940000001</v>
      </c>
      <c r="F33" s="16">
        <f>SUM(F34:F42)</f>
        <v>15811111.940000001</v>
      </c>
      <c r="G33" s="16">
        <f t="shared" si="1"/>
        <v>19228289.91</v>
      </c>
      <c r="H33" s="23">
        <v>0</v>
      </c>
    </row>
    <row r="34" spans="1:8" x14ac:dyDescent="0.2">
      <c r="A34" s="24" t="s">
        <v>84</v>
      </c>
      <c r="B34" s="6">
        <v>6050000</v>
      </c>
      <c r="C34" s="6">
        <v>0</v>
      </c>
      <c r="D34" s="6">
        <f t="shared" si="0"/>
        <v>6050000</v>
      </c>
      <c r="E34" s="6">
        <v>3024999.98</v>
      </c>
      <c r="F34" s="6">
        <v>3024999.98</v>
      </c>
      <c r="G34" s="6">
        <f t="shared" si="1"/>
        <v>3025000.02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2451917.4900000002</v>
      </c>
      <c r="C36" s="6">
        <v>1287801.25</v>
      </c>
      <c r="D36" s="6">
        <f t="shared" si="0"/>
        <v>3739718.74</v>
      </c>
      <c r="E36" s="6">
        <v>1662400</v>
      </c>
      <c r="F36" s="6">
        <v>1662400</v>
      </c>
      <c r="G36" s="6">
        <f t="shared" si="1"/>
        <v>2077318.7400000002</v>
      </c>
      <c r="H36" s="11">
        <v>4300</v>
      </c>
    </row>
    <row r="37" spans="1:8" x14ac:dyDescent="0.2">
      <c r="A37" s="24" t="s">
        <v>87</v>
      </c>
      <c r="B37" s="6">
        <v>8800000</v>
      </c>
      <c r="C37" s="6">
        <v>16449683.109999999</v>
      </c>
      <c r="D37" s="6">
        <f t="shared" si="0"/>
        <v>25249683.109999999</v>
      </c>
      <c r="E37" s="6">
        <v>11123711.960000001</v>
      </c>
      <c r="F37" s="6">
        <v>11123711.960000001</v>
      </c>
      <c r="G37" s="6">
        <f t="shared" si="1"/>
        <v>14125971.149999999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735000</v>
      </c>
      <c r="C43" s="16">
        <f>SUM(C44:C52)</f>
        <v>4288508.76</v>
      </c>
      <c r="D43" s="16">
        <f t="shared" si="0"/>
        <v>5023508.76</v>
      </c>
      <c r="E43" s="16">
        <f>SUM(E44:E52)</f>
        <v>1727757.96</v>
      </c>
      <c r="F43" s="16">
        <f>SUM(F44:F52)</f>
        <v>1727757.96</v>
      </c>
      <c r="G43" s="16">
        <f t="shared" si="1"/>
        <v>3295750.8</v>
      </c>
      <c r="H43" s="23">
        <v>0</v>
      </c>
    </row>
    <row r="44" spans="1:8" x14ac:dyDescent="0.2">
      <c r="A44" s="5" t="s">
        <v>91</v>
      </c>
      <c r="B44" s="6">
        <v>660000</v>
      </c>
      <c r="C44" s="6">
        <v>282496.07</v>
      </c>
      <c r="D44" s="6">
        <f t="shared" si="0"/>
        <v>942496.07000000007</v>
      </c>
      <c r="E44" s="6">
        <v>139943.26999999999</v>
      </c>
      <c r="F44" s="6">
        <v>139943.26999999999</v>
      </c>
      <c r="G44" s="6">
        <f t="shared" si="1"/>
        <v>802552.8</v>
      </c>
      <c r="H44" s="11">
        <v>5100</v>
      </c>
    </row>
    <row r="45" spans="1:8" x14ac:dyDescent="0.2">
      <c r="A45" s="24" t="s">
        <v>92</v>
      </c>
      <c r="B45" s="6">
        <v>25000</v>
      </c>
      <c r="C45" s="6">
        <v>52460.4</v>
      </c>
      <c r="D45" s="6">
        <f t="shared" si="0"/>
        <v>77460.399999999994</v>
      </c>
      <c r="E45" s="6">
        <v>47460.4</v>
      </c>
      <c r="F45" s="6">
        <v>47460.4</v>
      </c>
      <c r="G45" s="6">
        <f t="shared" si="1"/>
        <v>29999.999999999993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2056395.5</v>
      </c>
      <c r="D47" s="6">
        <f t="shared" si="0"/>
        <v>2056395.5</v>
      </c>
      <c r="E47" s="6">
        <v>1423197.5</v>
      </c>
      <c r="F47" s="6">
        <v>1423197.5</v>
      </c>
      <c r="G47" s="6">
        <f t="shared" si="1"/>
        <v>633198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1817156.79</v>
      </c>
      <c r="D49" s="6">
        <f t="shared" si="0"/>
        <v>1817156.79</v>
      </c>
      <c r="E49" s="6">
        <v>37156.79</v>
      </c>
      <c r="F49" s="6">
        <v>37156.79</v>
      </c>
      <c r="G49" s="6">
        <f t="shared" si="1"/>
        <v>1780000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80000</v>
      </c>
      <c r="D51" s="6">
        <f t="shared" si="0"/>
        <v>80000</v>
      </c>
      <c r="E51" s="6">
        <v>80000</v>
      </c>
      <c r="F51" s="6">
        <v>80000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50000</v>
      </c>
      <c r="C52" s="6">
        <v>0</v>
      </c>
      <c r="D52" s="6">
        <f t="shared" si="0"/>
        <v>50000</v>
      </c>
      <c r="E52" s="6">
        <v>0</v>
      </c>
      <c r="F52" s="6">
        <v>0</v>
      </c>
      <c r="G52" s="6">
        <f t="shared" si="1"/>
        <v>50000</v>
      </c>
      <c r="H52" s="11">
        <v>5900</v>
      </c>
    </row>
    <row r="53" spans="1:8" x14ac:dyDescent="0.2">
      <c r="A53" s="22" t="s">
        <v>60</v>
      </c>
      <c r="B53" s="16">
        <f>SUM(B54:B56)</f>
        <v>19604803</v>
      </c>
      <c r="C53" s="16">
        <f>SUM(C54:C56)</f>
        <v>61508726.420000002</v>
      </c>
      <c r="D53" s="16">
        <f t="shared" si="0"/>
        <v>81113529.420000002</v>
      </c>
      <c r="E53" s="16">
        <f>SUM(E54:E56)</f>
        <v>25505312.07</v>
      </c>
      <c r="F53" s="16">
        <f>SUM(F54:F56)</f>
        <v>24554758.07</v>
      </c>
      <c r="G53" s="16">
        <f t="shared" si="1"/>
        <v>55608217.350000001</v>
      </c>
      <c r="H53" s="23">
        <v>0</v>
      </c>
    </row>
    <row r="54" spans="1:8" x14ac:dyDescent="0.2">
      <c r="A54" s="24" t="s">
        <v>100</v>
      </c>
      <c r="B54" s="6">
        <v>19604803</v>
      </c>
      <c r="C54" s="6">
        <v>61508726.420000002</v>
      </c>
      <c r="D54" s="6">
        <f t="shared" si="0"/>
        <v>81113529.420000002</v>
      </c>
      <c r="E54" s="6">
        <v>25505312.07</v>
      </c>
      <c r="F54" s="6">
        <v>24554758.07</v>
      </c>
      <c r="G54" s="6">
        <f t="shared" si="1"/>
        <v>55608217.350000001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225022.78</v>
      </c>
      <c r="C57" s="16">
        <f>SUM(C58:C64)</f>
        <v>-225022.78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225022.78</v>
      </c>
      <c r="C64" s="6">
        <v>-225022.78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2336032.73</v>
      </c>
      <c r="D65" s="16">
        <f t="shared" si="0"/>
        <v>2336032.73</v>
      </c>
      <c r="E65" s="16">
        <f>SUM(E66:E68)</f>
        <v>1754319.19</v>
      </c>
      <c r="F65" s="16">
        <f>SUM(F66:F68)</f>
        <v>1754319.19</v>
      </c>
      <c r="G65" s="16">
        <f t="shared" si="1"/>
        <v>581713.54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2336032.73</v>
      </c>
      <c r="D68" s="6">
        <f t="shared" si="0"/>
        <v>2336032.73</v>
      </c>
      <c r="E68" s="6">
        <v>1754319.19</v>
      </c>
      <c r="F68" s="6">
        <v>1754319.19</v>
      </c>
      <c r="G68" s="6">
        <f t="shared" si="1"/>
        <v>581713.54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98663322</v>
      </c>
      <c r="C77" s="18">
        <f t="shared" si="4"/>
        <v>104435478.14999999</v>
      </c>
      <c r="D77" s="18">
        <f t="shared" si="4"/>
        <v>203098800.15000001</v>
      </c>
      <c r="E77" s="18">
        <f t="shared" si="4"/>
        <v>75706334.219999999</v>
      </c>
      <c r="F77" s="18">
        <f t="shared" si="4"/>
        <v>73794487.420000002</v>
      </c>
      <c r="G77" s="18">
        <f t="shared" si="4"/>
        <v>127392465.92999999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  <row r="81" spans="1:10" ht="15" customHeight="1" x14ac:dyDescent="0.2">
      <c r="A81" s="40" t="s">
        <v>173</v>
      </c>
      <c r="B81" s="40"/>
      <c r="C81" s="40"/>
      <c r="D81" s="40"/>
      <c r="E81" s="40"/>
      <c r="F81" s="40"/>
      <c r="G81" s="40"/>
      <c r="H81" s="40"/>
      <c r="I81" s="41"/>
      <c r="J81" s="41"/>
    </row>
    <row r="82" spans="1:10" ht="15" customHeight="1" x14ac:dyDescent="0.2">
      <c r="A82" s="40" t="s">
        <v>174</v>
      </c>
      <c r="B82" s="40"/>
      <c r="C82" s="40"/>
      <c r="D82" s="40"/>
      <c r="E82" s="40"/>
      <c r="F82" s="40"/>
      <c r="G82" s="40"/>
      <c r="H82" s="40"/>
      <c r="I82" s="41"/>
      <c r="J82" s="41"/>
    </row>
  </sheetData>
  <sheetProtection formatCells="0" formatColumns="0" formatRows="0" autoFilter="0"/>
  <mergeCells count="6">
    <mergeCell ref="A81:H81"/>
    <mergeCell ref="A82:H82"/>
    <mergeCell ref="A1:G1"/>
    <mergeCell ref="B2:F2"/>
    <mergeCell ref="G2:G3"/>
    <mergeCell ref="A2:A4"/>
  </mergeCells>
  <printOptions horizontalCentered="1"/>
  <pageMargins left="0.31496062992125984" right="0.27559055118110237" top="0.27559055118110237" bottom="0.35433070866141736" header="0.31496062992125984" footer="0.31496062992125984"/>
  <pageSetup paperSize="141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4" t="s">
        <v>130</v>
      </c>
      <c r="B1" s="32"/>
      <c r="C1" s="32"/>
      <c r="D1" s="32"/>
      <c r="E1" s="32"/>
      <c r="F1" s="32"/>
      <c r="G1" s="33"/>
    </row>
    <row r="2" spans="1:7" x14ac:dyDescent="0.2">
      <c r="A2" s="37"/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78323519</v>
      </c>
      <c r="C5" s="19">
        <v>36302210.240000002</v>
      </c>
      <c r="D5" s="19">
        <f>B5+C5</f>
        <v>114625729.24000001</v>
      </c>
      <c r="E5" s="19">
        <v>46718945</v>
      </c>
      <c r="F5" s="19">
        <v>45757652.200000003</v>
      </c>
      <c r="G5" s="19">
        <f>D5-E5</f>
        <v>67906784.24000001</v>
      </c>
    </row>
    <row r="6" spans="1:7" x14ac:dyDescent="0.2">
      <c r="A6" s="7" t="s">
        <v>1</v>
      </c>
      <c r="B6" s="19">
        <v>20339803</v>
      </c>
      <c r="C6" s="19">
        <v>68133267.909999996</v>
      </c>
      <c r="D6" s="19">
        <f>B6+C6</f>
        <v>88473070.909999996</v>
      </c>
      <c r="E6" s="19">
        <v>28987389.219999999</v>
      </c>
      <c r="F6" s="19">
        <v>28036835.219999999</v>
      </c>
      <c r="G6" s="19">
        <f>D6-E6</f>
        <v>59485681.689999998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98663322</v>
      </c>
      <c r="C10" s="18">
        <f t="shared" si="0"/>
        <v>104435478.15000001</v>
      </c>
      <c r="D10" s="18">
        <f t="shared" si="0"/>
        <v>203098800.15000001</v>
      </c>
      <c r="E10" s="18">
        <f t="shared" si="0"/>
        <v>75706334.219999999</v>
      </c>
      <c r="F10" s="18">
        <f t="shared" si="0"/>
        <v>73794487.420000002</v>
      </c>
      <c r="G10" s="18">
        <f t="shared" si="0"/>
        <v>127392465.93000001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opLeftCell="A68" workbookViewId="0">
      <selection activeCell="A77" sqref="A77:G7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169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16881920.280000001</v>
      </c>
      <c r="C6" s="6">
        <v>12482132.279999999</v>
      </c>
      <c r="D6" s="6">
        <f>B6+C6</f>
        <v>29364052.560000002</v>
      </c>
      <c r="E6" s="6">
        <v>13389896.18</v>
      </c>
      <c r="F6" s="6">
        <v>13320808.08</v>
      </c>
      <c r="G6" s="6">
        <f>D6-E6</f>
        <v>15974156.380000003</v>
      </c>
    </row>
    <row r="7" spans="1:7" x14ac:dyDescent="0.2">
      <c r="A7" s="27" t="s">
        <v>132</v>
      </c>
      <c r="B7" s="6">
        <v>979584.22</v>
      </c>
      <c r="C7" s="6">
        <v>104260.32</v>
      </c>
      <c r="D7" s="6">
        <f t="shared" ref="D7:D12" si="0">B7+C7</f>
        <v>1083844.54</v>
      </c>
      <c r="E7" s="6">
        <v>444834.69</v>
      </c>
      <c r="F7" s="6">
        <v>415300.95</v>
      </c>
      <c r="G7" s="6">
        <f t="shared" ref="G7:G12" si="1">D7-E7</f>
        <v>639009.85000000009</v>
      </c>
    </row>
    <row r="8" spans="1:7" x14ac:dyDescent="0.2">
      <c r="A8" s="27" t="s">
        <v>133</v>
      </c>
      <c r="B8" s="6">
        <v>6078471.3399999999</v>
      </c>
      <c r="C8" s="6">
        <v>513069.18</v>
      </c>
      <c r="D8" s="6">
        <f t="shared" si="0"/>
        <v>6591540.5199999996</v>
      </c>
      <c r="E8" s="6">
        <v>2720633.64</v>
      </c>
      <c r="F8" s="6">
        <v>2531987.36</v>
      </c>
      <c r="G8" s="6">
        <f t="shared" si="1"/>
        <v>3870906.8799999994</v>
      </c>
    </row>
    <row r="9" spans="1:7" x14ac:dyDescent="0.2">
      <c r="A9" s="27" t="s">
        <v>134</v>
      </c>
      <c r="B9" s="6">
        <v>659146.72</v>
      </c>
      <c r="C9" s="6">
        <v>0</v>
      </c>
      <c r="D9" s="6">
        <f t="shared" si="0"/>
        <v>659146.72</v>
      </c>
      <c r="E9" s="6">
        <v>259141.44</v>
      </c>
      <c r="F9" s="6">
        <v>238831.13</v>
      </c>
      <c r="G9" s="6">
        <f t="shared" si="1"/>
        <v>400005.27999999997</v>
      </c>
    </row>
    <row r="10" spans="1:7" x14ac:dyDescent="0.2">
      <c r="A10" s="27" t="s">
        <v>135</v>
      </c>
      <c r="B10" s="6">
        <v>604330.54</v>
      </c>
      <c r="C10" s="6">
        <v>9512.4</v>
      </c>
      <c r="D10" s="6">
        <f t="shared" si="0"/>
        <v>613842.94000000006</v>
      </c>
      <c r="E10" s="6">
        <v>238746.69</v>
      </c>
      <c r="F10" s="6">
        <v>230629.58</v>
      </c>
      <c r="G10" s="6">
        <f t="shared" si="1"/>
        <v>375096.25000000006</v>
      </c>
    </row>
    <row r="11" spans="1:7" x14ac:dyDescent="0.2">
      <c r="A11" s="27" t="s">
        <v>136</v>
      </c>
      <c r="B11" s="6">
        <v>1581622.08</v>
      </c>
      <c r="C11" s="6">
        <v>360597.76000000001</v>
      </c>
      <c r="D11" s="6">
        <f t="shared" si="0"/>
        <v>1942219.84</v>
      </c>
      <c r="E11" s="6">
        <v>535159.39</v>
      </c>
      <c r="F11" s="6">
        <v>507450.21</v>
      </c>
      <c r="G11" s="6">
        <f t="shared" si="1"/>
        <v>1407060.4500000002</v>
      </c>
    </row>
    <row r="12" spans="1:7" x14ac:dyDescent="0.2">
      <c r="A12" s="27" t="s">
        <v>137</v>
      </c>
      <c r="B12" s="6">
        <v>9208105.4600000009</v>
      </c>
      <c r="C12" s="6">
        <v>-9208105.4600000009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7" t="s">
        <v>138</v>
      </c>
      <c r="B13" s="6">
        <v>530327.12</v>
      </c>
      <c r="C13" s="6">
        <v>0</v>
      </c>
      <c r="D13" s="6">
        <f t="shared" ref="D13" si="2">B13+C13</f>
        <v>530327.12</v>
      </c>
      <c r="E13" s="6">
        <v>211618.84</v>
      </c>
      <c r="F13" s="6">
        <v>195338.96</v>
      </c>
      <c r="G13" s="6">
        <f t="shared" ref="G13" si="3">D13-E13</f>
        <v>318708.28000000003</v>
      </c>
    </row>
    <row r="14" spans="1:7" x14ac:dyDescent="0.2">
      <c r="A14" s="27" t="s">
        <v>139</v>
      </c>
      <c r="B14" s="6">
        <v>443001.04</v>
      </c>
      <c r="C14" s="6">
        <v>27899.1</v>
      </c>
      <c r="D14" s="6">
        <f t="shared" ref="D14" si="4">B14+C14</f>
        <v>470900.13999999996</v>
      </c>
      <c r="E14" s="6">
        <v>135572.64000000001</v>
      </c>
      <c r="F14" s="6">
        <v>125558.37</v>
      </c>
      <c r="G14" s="6">
        <f t="shared" ref="G14" si="5">D14-E14</f>
        <v>335327.49999999994</v>
      </c>
    </row>
    <row r="15" spans="1:7" x14ac:dyDescent="0.2">
      <c r="A15" s="27" t="s">
        <v>140</v>
      </c>
      <c r="B15" s="6">
        <v>1024639.57</v>
      </c>
      <c r="C15" s="6">
        <v>0</v>
      </c>
      <c r="D15" s="6">
        <f t="shared" ref="D15" si="6">B15+C15</f>
        <v>1024639.57</v>
      </c>
      <c r="E15" s="6">
        <v>404609.95</v>
      </c>
      <c r="F15" s="6">
        <v>373176.9</v>
      </c>
      <c r="G15" s="6">
        <f t="shared" ref="G15" si="7">D15-E15</f>
        <v>620029.61999999988</v>
      </c>
    </row>
    <row r="16" spans="1:7" x14ac:dyDescent="0.2">
      <c r="A16" s="27" t="s">
        <v>141</v>
      </c>
      <c r="B16" s="6">
        <v>3343361.47</v>
      </c>
      <c r="C16" s="6">
        <v>100888741.45999999</v>
      </c>
      <c r="D16" s="6">
        <f t="shared" ref="D16" si="8">B16+C16</f>
        <v>104232102.92999999</v>
      </c>
      <c r="E16" s="6">
        <v>34931780.789999999</v>
      </c>
      <c r="F16" s="6">
        <v>33878676.729999997</v>
      </c>
      <c r="G16" s="6">
        <f t="shared" ref="G16" si="9">D16-E16</f>
        <v>69300322.139999986</v>
      </c>
    </row>
    <row r="17" spans="1:7" x14ac:dyDescent="0.2">
      <c r="A17" s="27" t="s">
        <v>142</v>
      </c>
      <c r="B17" s="6">
        <v>4665951.96</v>
      </c>
      <c r="C17" s="6">
        <v>2577569.7999999998</v>
      </c>
      <c r="D17" s="6">
        <f t="shared" ref="D17" si="10">B17+C17</f>
        <v>7243521.7599999998</v>
      </c>
      <c r="E17" s="6">
        <v>3617775.95</v>
      </c>
      <c r="F17" s="6">
        <v>3545980.92</v>
      </c>
      <c r="G17" s="6">
        <f t="shared" ref="G17" si="11">D17-E17</f>
        <v>3625745.8099999996</v>
      </c>
    </row>
    <row r="18" spans="1:7" x14ac:dyDescent="0.2">
      <c r="A18" s="27" t="s">
        <v>143</v>
      </c>
      <c r="B18" s="6">
        <v>813123.94</v>
      </c>
      <c r="C18" s="6">
        <v>-813123.94</v>
      </c>
      <c r="D18" s="6">
        <f t="shared" ref="D18" si="12">B18+C18</f>
        <v>0</v>
      </c>
      <c r="E18" s="6">
        <v>0</v>
      </c>
      <c r="F18" s="6">
        <v>0</v>
      </c>
      <c r="G18" s="6">
        <f t="shared" ref="G18" si="13">D18-E18</f>
        <v>0</v>
      </c>
    </row>
    <row r="19" spans="1:7" x14ac:dyDescent="0.2">
      <c r="A19" s="27" t="s">
        <v>144</v>
      </c>
      <c r="B19" s="6">
        <v>1832463.61</v>
      </c>
      <c r="C19" s="6">
        <v>120000</v>
      </c>
      <c r="D19" s="6">
        <f t="shared" ref="D19" si="14">B19+C19</f>
        <v>1952463.61</v>
      </c>
      <c r="E19" s="6">
        <v>781457.78</v>
      </c>
      <c r="F19" s="6">
        <v>725688.2</v>
      </c>
      <c r="G19" s="6">
        <f t="shared" ref="G19" si="15">D19-E19</f>
        <v>1171005.83</v>
      </c>
    </row>
    <row r="20" spans="1:7" x14ac:dyDescent="0.2">
      <c r="A20" s="27" t="s">
        <v>145</v>
      </c>
      <c r="B20" s="6">
        <v>703272.88</v>
      </c>
      <c r="C20" s="6">
        <v>0</v>
      </c>
      <c r="D20" s="6">
        <f t="shared" ref="D20" si="16">B20+C20</f>
        <v>703272.88</v>
      </c>
      <c r="E20" s="6">
        <v>269619.73</v>
      </c>
      <c r="F20" s="6">
        <v>249180.46</v>
      </c>
      <c r="G20" s="6">
        <f t="shared" ref="G20" si="17">D20-E20</f>
        <v>433653.15</v>
      </c>
    </row>
    <row r="21" spans="1:7" x14ac:dyDescent="0.2">
      <c r="A21" s="27" t="s">
        <v>146</v>
      </c>
      <c r="B21" s="6">
        <v>2852073.15</v>
      </c>
      <c r="C21" s="6">
        <v>1343081.25</v>
      </c>
      <c r="D21" s="6">
        <f t="shared" ref="D21" si="18">B21+C21</f>
        <v>4195154.4000000004</v>
      </c>
      <c r="E21" s="6">
        <v>1894128.67</v>
      </c>
      <c r="F21" s="6">
        <v>1888127.03</v>
      </c>
      <c r="G21" s="6">
        <f t="shared" ref="G21" si="19">D21-E21</f>
        <v>2301025.7300000004</v>
      </c>
    </row>
    <row r="22" spans="1:7" x14ac:dyDescent="0.2">
      <c r="A22" s="27" t="s">
        <v>147</v>
      </c>
      <c r="B22" s="6">
        <v>177734.09</v>
      </c>
      <c r="C22" s="6">
        <v>0</v>
      </c>
      <c r="D22" s="6">
        <f t="shared" ref="D22" si="20">B22+C22</f>
        <v>177734.09</v>
      </c>
      <c r="E22" s="6">
        <v>38510.36</v>
      </c>
      <c r="F22" s="6">
        <v>35608.839999999997</v>
      </c>
      <c r="G22" s="6">
        <f t="shared" ref="G22" si="21">D22-E22</f>
        <v>139223.72999999998</v>
      </c>
    </row>
    <row r="23" spans="1:7" x14ac:dyDescent="0.2">
      <c r="A23" s="27" t="s">
        <v>148</v>
      </c>
      <c r="B23" s="6">
        <v>347036.89</v>
      </c>
      <c r="C23" s="6">
        <v>21090</v>
      </c>
      <c r="D23" s="6">
        <f t="shared" ref="D23" si="22">B23+C23</f>
        <v>368126.89</v>
      </c>
      <c r="E23" s="6">
        <v>142429.26</v>
      </c>
      <c r="F23" s="6">
        <v>133135.73000000001</v>
      </c>
      <c r="G23" s="6">
        <f t="shared" ref="G23" si="23">D23-E23</f>
        <v>225697.63</v>
      </c>
    </row>
    <row r="24" spans="1:7" x14ac:dyDescent="0.2">
      <c r="A24" s="27" t="s">
        <v>149</v>
      </c>
      <c r="B24" s="6">
        <v>2816046.64</v>
      </c>
      <c r="C24" s="6">
        <v>673632.67</v>
      </c>
      <c r="D24" s="6">
        <f t="shared" ref="D24" si="24">B24+C24</f>
        <v>3489679.31</v>
      </c>
      <c r="E24" s="6">
        <v>1436264.72</v>
      </c>
      <c r="F24" s="6">
        <v>1395866.56</v>
      </c>
      <c r="G24" s="6">
        <f t="shared" ref="G24" si="25">D24-E24</f>
        <v>2053414.59</v>
      </c>
    </row>
    <row r="25" spans="1:7" x14ac:dyDescent="0.2">
      <c r="A25" s="27" t="s">
        <v>150</v>
      </c>
      <c r="B25" s="6">
        <v>9901689.9499999993</v>
      </c>
      <c r="C25" s="6">
        <v>1310289.68</v>
      </c>
      <c r="D25" s="6">
        <f t="shared" ref="D25" si="26">B25+C25</f>
        <v>11211979.629999999</v>
      </c>
      <c r="E25" s="6">
        <v>5271252.5999999996</v>
      </c>
      <c r="F25" s="6">
        <v>5271252.5999999996</v>
      </c>
      <c r="G25" s="6">
        <f t="shared" ref="G25" si="27">D25-E25</f>
        <v>5940727.0299999993</v>
      </c>
    </row>
    <row r="26" spans="1:7" x14ac:dyDescent="0.2">
      <c r="A26" s="27" t="s">
        <v>151</v>
      </c>
      <c r="B26" s="6">
        <v>1425620.24</v>
      </c>
      <c r="C26" s="6">
        <v>466587.13</v>
      </c>
      <c r="D26" s="6">
        <f t="shared" ref="D26" si="28">B26+C26</f>
        <v>1892207.37</v>
      </c>
      <c r="E26" s="6">
        <v>703724.73</v>
      </c>
      <c r="F26" s="6">
        <v>668370.17000000004</v>
      </c>
      <c r="G26" s="6">
        <f t="shared" ref="G26" si="29">D26-E26</f>
        <v>1188482.6400000001</v>
      </c>
    </row>
    <row r="27" spans="1:7" x14ac:dyDescent="0.2">
      <c r="A27" s="27" t="s">
        <v>152</v>
      </c>
      <c r="B27" s="6">
        <v>516495.85</v>
      </c>
      <c r="C27" s="6">
        <v>139139.14000000001</v>
      </c>
      <c r="D27" s="6">
        <f t="shared" ref="D27" si="30">B27+C27</f>
        <v>655634.99</v>
      </c>
      <c r="E27" s="6">
        <v>223889.58</v>
      </c>
      <c r="F27" s="6">
        <v>211321.9</v>
      </c>
      <c r="G27" s="6">
        <f t="shared" ref="G27" si="31">D27-E27</f>
        <v>431745.41000000003</v>
      </c>
    </row>
    <row r="28" spans="1:7" x14ac:dyDescent="0.2">
      <c r="A28" s="27" t="s">
        <v>153</v>
      </c>
      <c r="B28" s="6">
        <v>1244082.75</v>
      </c>
      <c r="C28" s="6">
        <v>305000</v>
      </c>
      <c r="D28" s="6">
        <f t="shared" ref="D28" si="32">B28+C28</f>
        <v>1549082.75</v>
      </c>
      <c r="E28" s="6">
        <v>862837.74</v>
      </c>
      <c r="F28" s="6">
        <v>862837.74</v>
      </c>
      <c r="G28" s="6">
        <f t="shared" ref="G28" si="33">D28-E28</f>
        <v>686245.01</v>
      </c>
    </row>
    <row r="29" spans="1:7" x14ac:dyDescent="0.2">
      <c r="A29" s="27" t="s">
        <v>154</v>
      </c>
      <c r="B29" s="6">
        <v>465177.41</v>
      </c>
      <c r="C29" s="6">
        <v>-41923.49</v>
      </c>
      <c r="D29" s="6">
        <f t="shared" ref="D29" si="34">B29+C29</f>
        <v>423253.92</v>
      </c>
      <c r="E29" s="6">
        <v>212981.13</v>
      </c>
      <c r="F29" s="6">
        <v>206403.24</v>
      </c>
      <c r="G29" s="6">
        <f t="shared" ref="G29" si="35">D29-E29</f>
        <v>210272.78999999998</v>
      </c>
    </row>
    <row r="30" spans="1:7" x14ac:dyDescent="0.2">
      <c r="A30" s="27" t="s">
        <v>155</v>
      </c>
      <c r="B30" s="6">
        <v>153498.09</v>
      </c>
      <c r="C30" s="6">
        <v>-83861.78</v>
      </c>
      <c r="D30" s="6">
        <f t="shared" ref="D30" si="36">B30+C30</f>
        <v>69636.31</v>
      </c>
      <c r="E30" s="6">
        <v>55604.09</v>
      </c>
      <c r="F30" s="6">
        <v>50957.89</v>
      </c>
      <c r="G30" s="6">
        <f t="shared" ref="G30" si="37">D30-E30</f>
        <v>14032.220000000001</v>
      </c>
    </row>
    <row r="31" spans="1:7" x14ac:dyDescent="0.2">
      <c r="A31" s="27" t="s">
        <v>156</v>
      </c>
      <c r="B31" s="6">
        <v>18299854.52</v>
      </c>
      <c r="C31" s="6">
        <v>-18299854.52</v>
      </c>
      <c r="D31" s="6">
        <f t="shared" ref="D31" si="38">B31+C31</f>
        <v>0</v>
      </c>
      <c r="E31" s="6">
        <v>0</v>
      </c>
      <c r="F31" s="6">
        <v>0</v>
      </c>
      <c r="G31" s="6">
        <f t="shared" ref="G31" si="39">D31-E31</f>
        <v>0</v>
      </c>
    </row>
    <row r="32" spans="1:7" x14ac:dyDescent="0.2">
      <c r="A32" s="27" t="s">
        <v>157</v>
      </c>
      <c r="B32" s="6">
        <v>7165948.7199999997</v>
      </c>
      <c r="C32" s="6">
        <v>-726692.77</v>
      </c>
      <c r="D32" s="6">
        <f t="shared" ref="D32" si="40">B32+C32</f>
        <v>6439255.9499999993</v>
      </c>
      <c r="E32" s="6">
        <v>256977.8</v>
      </c>
      <c r="F32" s="6">
        <v>245840.91</v>
      </c>
      <c r="G32" s="6">
        <f t="shared" ref="G32" si="41">D32-E32</f>
        <v>6182278.1499999994</v>
      </c>
    </row>
    <row r="33" spans="1:7" x14ac:dyDescent="0.2">
      <c r="A33" s="27" t="s">
        <v>158</v>
      </c>
      <c r="B33" s="6">
        <v>261582.87</v>
      </c>
      <c r="C33" s="6">
        <v>237000</v>
      </c>
      <c r="D33" s="6">
        <f t="shared" ref="D33" si="42">B33+C33</f>
        <v>498582.87</v>
      </c>
      <c r="E33" s="6">
        <v>102767.31</v>
      </c>
      <c r="F33" s="6">
        <v>94895.81</v>
      </c>
      <c r="G33" s="6">
        <f t="shared" ref="G33" si="43">D33-E33</f>
        <v>395815.56</v>
      </c>
    </row>
    <row r="34" spans="1:7" x14ac:dyDescent="0.2">
      <c r="A34" s="27" t="s">
        <v>159</v>
      </c>
      <c r="B34" s="6">
        <v>158498.09</v>
      </c>
      <c r="C34" s="6">
        <v>0</v>
      </c>
      <c r="D34" s="6">
        <f t="shared" ref="D34" si="44">B34+C34</f>
        <v>158498.09</v>
      </c>
      <c r="E34" s="6">
        <v>37325.89</v>
      </c>
      <c r="F34" s="6">
        <v>37325.89</v>
      </c>
      <c r="G34" s="6">
        <f t="shared" ref="G34" si="45">D34-E34</f>
        <v>121172.2</v>
      </c>
    </row>
    <row r="35" spans="1:7" x14ac:dyDescent="0.2">
      <c r="A35" s="27" t="s">
        <v>160</v>
      </c>
      <c r="B35" s="6">
        <v>315046.26</v>
      </c>
      <c r="C35" s="6">
        <v>-233501.11</v>
      </c>
      <c r="D35" s="6">
        <f t="shared" ref="D35" si="46">B35+C35</f>
        <v>81545.150000000023</v>
      </c>
      <c r="E35" s="6">
        <v>20427.3</v>
      </c>
      <c r="F35" s="6">
        <v>20427.3</v>
      </c>
      <c r="G35" s="6">
        <f t="shared" ref="G35" si="47">D35-E35</f>
        <v>61117.85000000002</v>
      </c>
    </row>
    <row r="36" spans="1:7" x14ac:dyDescent="0.2">
      <c r="A36" s="27" t="s">
        <v>161</v>
      </c>
      <c r="B36" s="6">
        <v>538927.21</v>
      </c>
      <c r="C36" s="6">
        <v>1270668.23</v>
      </c>
      <c r="D36" s="6">
        <f t="shared" ref="D36" si="48">B36+C36</f>
        <v>1809595.44</v>
      </c>
      <c r="E36" s="6">
        <v>829042.93</v>
      </c>
      <c r="F36" s="6">
        <v>815690.07</v>
      </c>
      <c r="G36" s="6">
        <f t="shared" ref="G36" si="49">D36-E36</f>
        <v>980552.50999999989</v>
      </c>
    </row>
    <row r="37" spans="1:7" x14ac:dyDescent="0.2">
      <c r="A37" s="27" t="s">
        <v>162</v>
      </c>
      <c r="B37" s="6">
        <v>1740409.32</v>
      </c>
      <c r="C37" s="6">
        <v>-166281.01</v>
      </c>
      <c r="D37" s="6">
        <f t="shared" ref="D37" si="50">B37+C37</f>
        <v>1574128.31</v>
      </c>
      <c r="E37" s="6">
        <v>593868.66</v>
      </c>
      <c r="F37" s="6">
        <v>565636.96</v>
      </c>
      <c r="G37" s="6">
        <f t="shared" ref="G37" si="51">D37-E37</f>
        <v>980259.65</v>
      </c>
    </row>
    <row r="38" spans="1:7" x14ac:dyDescent="0.2">
      <c r="A38" s="27" t="s">
        <v>163</v>
      </c>
      <c r="B38" s="6">
        <v>153498.09</v>
      </c>
      <c r="C38" s="6">
        <v>96001.279999999999</v>
      </c>
      <c r="D38" s="6">
        <f t="shared" ref="D38" si="52">B38+C38</f>
        <v>249499.37</v>
      </c>
      <c r="E38" s="6">
        <v>4972.05</v>
      </c>
      <c r="F38" s="6">
        <v>4972.05</v>
      </c>
      <c r="G38" s="6">
        <f t="shared" ref="G38" si="53">D38-E38</f>
        <v>244527.32</v>
      </c>
    </row>
    <row r="39" spans="1:7" x14ac:dyDescent="0.2">
      <c r="A39" s="27" t="s">
        <v>164</v>
      </c>
      <c r="B39" s="6">
        <v>301490.99</v>
      </c>
      <c r="C39" s="6">
        <v>0</v>
      </c>
      <c r="D39" s="6">
        <f t="shared" ref="D39" si="54">B39+C39</f>
        <v>301490.99</v>
      </c>
      <c r="E39" s="6">
        <v>106132.68</v>
      </c>
      <c r="F39" s="6">
        <v>98003.42</v>
      </c>
      <c r="G39" s="6">
        <f t="shared" ref="G39" si="55">D39-E39</f>
        <v>195358.31</v>
      </c>
    </row>
    <row r="40" spans="1:7" x14ac:dyDescent="0.2">
      <c r="A40" s="27" t="s">
        <v>165</v>
      </c>
      <c r="B40" s="6">
        <v>479288.64</v>
      </c>
      <c r="C40" s="6">
        <v>0</v>
      </c>
      <c r="D40" s="6">
        <f t="shared" ref="D40" si="56">B40+C40</f>
        <v>479288.64</v>
      </c>
      <c r="E40" s="6">
        <v>191696.16</v>
      </c>
      <c r="F40" s="6">
        <v>177013.11</v>
      </c>
      <c r="G40" s="6">
        <f t="shared" ref="G40" si="57">D40-E40</f>
        <v>287592.48</v>
      </c>
    </row>
    <row r="41" spans="1:7" x14ac:dyDescent="0.2">
      <c r="A41" s="27" t="s">
        <v>166</v>
      </c>
      <c r="B41" s="6">
        <v>0</v>
      </c>
      <c r="C41" s="6">
        <v>9504375.0899999999</v>
      </c>
      <c r="D41" s="6">
        <f t="shared" ref="D41" si="58">B41+C41</f>
        <v>9504375.0899999999</v>
      </c>
      <c r="E41" s="6">
        <v>4127559.12</v>
      </c>
      <c r="F41" s="6">
        <v>4063546.81</v>
      </c>
      <c r="G41" s="6">
        <f t="shared" ref="G41" si="59">D41-E41</f>
        <v>5376815.9699999997</v>
      </c>
    </row>
    <row r="42" spans="1:7" x14ac:dyDescent="0.2">
      <c r="A42" s="27" t="s">
        <v>167</v>
      </c>
      <c r="B42" s="6">
        <v>0</v>
      </c>
      <c r="C42" s="6">
        <v>863123.94</v>
      </c>
      <c r="D42" s="6">
        <f t="shared" ref="D42" si="60">B42+C42</f>
        <v>863123.94</v>
      </c>
      <c r="E42" s="6">
        <v>367978.05</v>
      </c>
      <c r="F42" s="6">
        <v>344101.56</v>
      </c>
      <c r="G42" s="6">
        <f t="shared" ref="G42" si="61">D42-E42</f>
        <v>495145.88999999996</v>
      </c>
    </row>
    <row r="43" spans="1:7" x14ac:dyDescent="0.2">
      <c r="A43" s="27" t="s">
        <v>168</v>
      </c>
      <c r="B43" s="6">
        <v>0</v>
      </c>
      <c r="C43" s="6">
        <v>695051.52</v>
      </c>
      <c r="D43" s="6">
        <f t="shared" ref="D43" si="62">B43+C43</f>
        <v>695051.52</v>
      </c>
      <c r="E43" s="6">
        <v>285115.68</v>
      </c>
      <c r="F43" s="6">
        <v>264543.98</v>
      </c>
      <c r="G43" s="6">
        <f t="shared" ref="G43" si="63">D43-E43</f>
        <v>409935.84</v>
      </c>
    </row>
    <row r="44" spans="1:7" x14ac:dyDescent="0.2">
      <c r="A44" s="27"/>
      <c r="B44" s="6"/>
      <c r="C44" s="6"/>
      <c r="D44" s="6"/>
      <c r="E44" s="6"/>
      <c r="F44" s="6"/>
      <c r="G44" s="6"/>
    </row>
    <row r="45" spans="1:7" x14ac:dyDescent="0.2">
      <c r="A45" s="13" t="s">
        <v>50</v>
      </c>
      <c r="B45" s="21">
        <f t="shared" ref="B45:G45" si="64">SUM(B6:B44)</f>
        <v>98663322</v>
      </c>
      <c r="C45" s="21">
        <f t="shared" si="64"/>
        <v>104435478.15000001</v>
      </c>
      <c r="D45" s="21">
        <f t="shared" si="64"/>
        <v>203098800.15000001</v>
      </c>
      <c r="E45" s="21">
        <f t="shared" si="64"/>
        <v>75706334.219999999</v>
      </c>
      <c r="F45" s="21">
        <f t="shared" si="64"/>
        <v>73794487.420000002</v>
      </c>
      <c r="G45" s="21">
        <f t="shared" si="64"/>
        <v>127392465.93000004</v>
      </c>
    </row>
    <row r="48" spans="1:7" ht="45" customHeight="1" x14ac:dyDescent="0.2">
      <c r="A48" s="34" t="s">
        <v>170</v>
      </c>
      <c r="B48" s="32"/>
      <c r="C48" s="32"/>
      <c r="D48" s="32"/>
      <c r="E48" s="32"/>
      <c r="F48" s="32"/>
      <c r="G48" s="33"/>
    </row>
    <row r="49" spans="1:7" x14ac:dyDescent="0.2">
      <c r="A49" s="37" t="s">
        <v>51</v>
      </c>
      <c r="B49" s="34" t="s">
        <v>57</v>
      </c>
      <c r="C49" s="32"/>
      <c r="D49" s="32"/>
      <c r="E49" s="32"/>
      <c r="F49" s="33"/>
      <c r="G49" s="35" t="s">
        <v>56</v>
      </c>
    </row>
    <row r="50" spans="1:7" ht="22.5" x14ac:dyDescent="0.2">
      <c r="A50" s="38"/>
      <c r="B50" s="3" t="s">
        <v>52</v>
      </c>
      <c r="C50" s="3" t="s">
        <v>117</v>
      </c>
      <c r="D50" s="3" t="s">
        <v>53</v>
      </c>
      <c r="E50" s="3" t="s">
        <v>54</v>
      </c>
      <c r="F50" s="3" t="s">
        <v>55</v>
      </c>
      <c r="G50" s="36"/>
    </row>
    <row r="51" spans="1:7" x14ac:dyDescent="0.2">
      <c r="A51" s="39"/>
      <c r="B51" s="4">
        <v>1</v>
      </c>
      <c r="C51" s="4">
        <v>2</v>
      </c>
      <c r="D51" s="4" t="s">
        <v>118</v>
      </c>
      <c r="E51" s="4">
        <v>4</v>
      </c>
      <c r="F51" s="4">
        <v>5</v>
      </c>
      <c r="G51" s="4" t="s">
        <v>119</v>
      </c>
    </row>
    <row r="52" spans="1:7" x14ac:dyDescent="0.2">
      <c r="A52" s="28" t="s">
        <v>8</v>
      </c>
      <c r="B52" s="6">
        <v>0</v>
      </c>
      <c r="C52" s="6">
        <v>0</v>
      </c>
      <c r="D52" s="6">
        <f>B52+C52</f>
        <v>0</v>
      </c>
      <c r="E52" s="6">
        <v>0</v>
      </c>
      <c r="F52" s="6">
        <v>0</v>
      </c>
      <c r="G52" s="6">
        <f>D52-E52</f>
        <v>0</v>
      </c>
    </row>
    <row r="53" spans="1:7" x14ac:dyDescent="0.2">
      <c r="A53" s="28" t="s">
        <v>9</v>
      </c>
      <c r="B53" s="6">
        <v>0</v>
      </c>
      <c r="C53" s="6">
        <v>0</v>
      </c>
      <c r="D53" s="6">
        <f t="shared" ref="D53:D55" si="65">B53+C53</f>
        <v>0</v>
      </c>
      <c r="E53" s="6">
        <v>0</v>
      </c>
      <c r="F53" s="6">
        <v>0</v>
      </c>
      <c r="G53" s="6">
        <f t="shared" ref="G53:G55" si="66">D53-E53</f>
        <v>0</v>
      </c>
    </row>
    <row r="54" spans="1:7" x14ac:dyDescent="0.2">
      <c r="A54" s="28" t="s">
        <v>10</v>
      </c>
      <c r="B54" s="6">
        <v>0</v>
      </c>
      <c r="C54" s="6">
        <v>0</v>
      </c>
      <c r="D54" s="6">
        <f t="shared" si="65"/>
        <v>0</v>
      </c>
      <c r="E54" s="6">
        <v>0</v>
      </c>
      <c r="F54" s="6">
        <v>0</v>
      </c>
      <c r="G54" s="6">
        <f t="shared" si="66"/>
        <v>0</v>
      </c>
    </row>
    <row r="55" spans="1:7" x14ac:dyDescent="0.2">
      <c r="A55" s="28" t="s">
        <v>121</v>
      </c>
      <c r="B55" s="6">
        <v>0</v>
      </c>
      <c r="C55" s="6">
        <v>0</v>
      </c>
      <c r="D55" s="6">
        <f t="shared" si="65"/>
        <v>0</v>
      </c>
      <c r="E55" s="6">
        <v>0</v>
      </c>
      <c r="F55" s="6">
        <v>0</v>
      </c>
      <c r="G55" s="6">
        <f t="shared" si="66"/>
        <v>0</v>
      </c>
    </row>
    <row r="56" spans="1:7" x14ac:dyDescent="0.2">
      <c r="A56" s="13" t="s">
        <v>50</v>
      </c>
      <c r="B56" s="21">
        <f t="shared" ref="B56:G56" si="67">SUM(B52:B55)</f>
        <v>0</v>
      </c>
      <c r="C56" s="21">
        <f t="shared" si="67"/>
        <v>0</v>
      </c>
      <c r="D56" s="21">
        <f t="shared" si="67"/>
        <v>0</v>
      </c>
      <c r="E56" s="21">
        <f t="shared" si="67"/>
        <v>0</v>
      </c>
      <c r="F56" s="21">
        <f t="shared" si="67"/>
        <v>0</v>
      </c>
      <c r="G56" s="21">
        <f t="shared" si="67"/>
        <v>0</v>
      </c>
    </row>
    <row r="59" spans="1:7" ht="45" customHeight="1" x14ac:dyDescent="0.2">
      <c r="A59" s="34" t="s">
        <v>171</v>
      </c>
      <c r="B59" s="32"/>
      <c r="C59" s="32"/>
      <c r="D59" s="32"/>
      <c r="E59" s="32"/>
      <c r="F59" s="32"/>
      <c r="G59" s="33"/>
    </row>
    <row r="60" spans="1:7" x14ac:dyDescent="0.2">
      <c r="A60" s="37" t="s">
        <v>51</v>
      </c>
      <c r="B60" s="34" t="s">
        <v>57</v>
      </c>
      <c r="C60" s="32"/>
      <c r="D60" s="32"/>
      <c r="E60" s="32"/>
      <c r="F60" s="33"/>
      <c r="G60" s="35" t="s">
        <v>56</v>
      </c>
    </row>
    <row r="61" spans="1:7" ht="22.5" x14ac:dyDescent="0.2">
      <c r="A61" s="38"/>
      <c r="B61" s="3" t="s">
        <v>52</v>
      </c>
      <c r="C61" s="3" t="s">
        <v>117</v>
      </c>
      <c r="D61" s="3" t="s">
        <v>53</v>
      </c>
      <c r="E61" s="3" t="s">
        <v>54</v>
      </c>
      <c r="F61" s="3" t="s">
        <v>55</v>
      </c>
      <c r="G61" s="36"/>
    </row>
    <row r="62" spans="1:7" x14ac:dyDescent="0.2">
      <c r="A62" s="39"/>
      <c r="B62" s="4">
        <v>1</v>
      </c>
      <c r="C62" s="4">
        <v>2</v>
      </c>
      <c r="D62" s="4" t="s">
        <v>118</v>
      </c>
      <c r="E62" s="4">
        <v>4</v>
      </c>
      <c r="F62" s="4">
        <v>5</v>
      </c>
      <c r="G62" s="4" t="s">
        <v>119</v>
      </c>
    </row>
    <row r="63" spans="1:7" x14ac:dyDescent="0.2">
      <c r="A63" s="29" t="s">
        <v>12</v>
      </c>
      <c r="B63" s="6">
        <v>0</v>
      </c>
      <c r="C63" s="6">
        <v>0</v>
      </c>
      <c r="D63" s="6">
        <f t="shared" ref="D63:D69" si="68">B63+C63</f>
        <v>0</v>
      </c>
      <c r="E63" s="6">
        <v>0</v>
      </c>
      <c r="F63" s="6">
        <v>0</v>
      </c>
      <c r="G63" s="6">
        <f t="shared" ref="G63:G69" si="69">D63-E63</f>
        <v>0</v>
      </c>
    </row>
    <row r="64" spans="1:7" x14ac:dyDescent="0.2">
      <c r="A64" s="29" t="s">
        <v>11</v>
      </c>
      <c r="B64" s="6">
        <v>0</v>
      </c>
      <c r="C64" s="6">
        <v>0</v>
      </c>
      <c r="D64" s="6">
        <f t="shared" si="68"/>
        <v>0</v>
      </c>
      <c r="E64" s="6">
        <v>0</v>
      </c>
      <c r="F64" s="6">
        <v>0</v>
      </c>
      <c r="G64" s="6">
        <f t="shared" si="69"/>
        <v>0</v>
      </c>
    </row>
    <row r="65" spans="1:10" x14ac:dyDescent="0.2">
      <c r="A65" s="29" t="s">
        <v>13</v>
      </c>
      <c r="B65" s="6">
        <v>0</v>
      </c>
      <c r="C65" s="6">
        <v>0</v>
      </c>
      <c r="D65" s="6">
        <f t="shared" si="68"/>
        <v>0</v>
      </c>
      <c r="E65" s="6">
        <v>0</v>
      </c>
      <c r="F65" s="6">
        <v>0</v>
      </c>
      <c r="G65" s="6">
        <f t="shared" si="69"/>
        <v>0</v>
      </c>
    </row>
    <row r="66" spans="1:10" x14ac:dyDescent="0.2">
      <c r="A66" s="29" t="s">
        <v>25</v>
      </c>
      <c r="B66" s="6">
        <v>0</v>
      </c>
      <c r="C66" s="6">
        <v>0</v>
      </c>
      <c r="D66" s="6">
        <f t="shared" si="68"/>
        <v>0</v>
      </c>
      <c r="E66" s="6">
        <v>0</v>
      </c>
      <c r="F66" s="6">
        <v>0</v>
      </c>
      <c r="G66" s="6">
        <f t="shared" si="69"/>
        <v>0</v>
      </c>
    </row>
    <row r="67" spans="1:10" ht="11.25" customHeight="1" x14ac:dyDescent="0.2">
      <c r="A67" s="29" t="s">
        <v>26</v>
      </c>
      <c r="B67" s="6">
        <v>0</v>
      </c>
      <c r="C67" s="6">
        <v>0</v>
      </c>
      <c r="D67" s="6">
        <f t="shared" si="68"/>
        <v>0</v>
      </c>
      <c r="E67" s="6">
        <v>0</v>
      </c>
      <c r="F67" s="6">
        <v>0</v>
      </c>
      <c r="G67" s="6">
        <f t="shared" si="69"/>
        <v>0</v>
      </c>
    </row>
    <row r="68" spans="1:10" x14ac:dyDescent="0.2">
      <c r="A68" s="29" t="s">
        <v>128</v>
      </c>
      <c r="B68" s="6">
        <v>0</v>
      </c>
      <c r="C68" s="6">
        <v>0</v>
      </c>
      <c r="D68" s="6">
        <f t="shared" si="68"/>
        <v>0</v>
      </c>
      <c r="E68" s="6">
        <v>0</v>
      </c>
      <c r="F68" s="6">
        <v>0</v>
      </c>
      <c r="G68" s="6">
        <f t="shared" si="69"/>
        <v>0</v>
      </c>
    </row>
    <row r="69" spans="1:10" x14ac:dyDescent="0.2">
      <c r="A69" s="29" t="s">
        <v>14</v>
      </c>
      <c r="B69" s="6">
        <v>0</v>
      </c>
      <c r="C69" s="6">
        <v>0</v>
      </c>
      <c r="D69" s="6">
        <f t="shared" si="68"/>
        <v>0</v>
      </c>
      <c r="E69" s="6">
        <v>0</v>
      </c>
      <c r="F69" s="6">
        <v>0</v>
      </c>
      <c r="G69" s="6">
        <f t="shared" si="69"/>
        <v>0</v>
      </c>
    </row>
    <row r="70" spans="1:10" x14ac:dyDescent="0.2">
      <c r="A70" s="13" t="s">
        <v>50</v>
      </c>
      <c r="B70" s="21">
        <f t="shared" ref="B70:G70" si="70">SUM(B63:B69)</f>
        <v>0</v>
      </c>
      <c r="C70" s="21">
        <f t="shared" si="70"/>
        <v>0</v>
      </c>
      <c r="D70" s="21">
        <f t="shared" si="70"/>
        <v>0</v>
      </c>
      <c r="E70" s="21">
        <f t="shared" si="70"/>
        <v>0</v>
      </c>
      <c r="F70" s="21">
        <f t="shared" si="70"/>
        <v>0</v>
      </c>
      <c r="G70" s="21">
        <f t="shared" si="70"/>
        <v>0</v>
      </c>
    </row>
    <row r="72" spans="1:10" x14ac:dyDescent="0.2">
      <c r="A72" s="1" t="s">
        <v>120</v>
      </c>
    </row>
    <row r="76" spans="1:10" ht="15" customHeight="1" x14ac:dyDescent="0.2">
      <c r="A76" s="40" t="s">
        <v>173</v>
      </c>
      <c r="B76" s="40"/>
      <c r="C76" s="40"/>
      <c r="D76" s="40"/>
      <c r="E76" s="40"/>
      <c r="F76" s="40"/>
      <c r="G76" s="40"/>
      <c r="H76" s="41"/>
      <c r="I76" s="41"/>
      <c r="J76" s="41"/>
    </row>
    <row r="77" spans="1:10" ht="15" customHeight="1" x14ac:dyDescent="0.2">
      <c r="A77" s="40" t="s">
        <v>174</v>
      </c>
      <c r="B77" s="40"/>
      <c r="C77" s="40"/>
      <c r="D77" s="40"/>
      <c r="E77" s="40"/>
      <c r="F77" s="40"/>
      <c r="G77" s="40"/>
      <c r="H77" s="41"/>
      <c r="I77" s="41"/>
      <c r="J77" s="41"/>
    </row>
  </sheetData>
  <sheetProtection formatCells="0" formatColumns="0" formatRows="0" insertRows="0" deleteRows="0" autoFilter="0"/>
  <mergeCells count="14">
    <mergeCell ref="A76:G76"/>
    <mergeCell ref="A77:G77"/>
    <mergeCell ref="B60:F60"/>
    <mergeCell ref="G60:G61"/>
    <mergeCell ref="B49:F49"/>
    <mergeCell ref="G49:G50"/>
    <mergeCell ref="A59:G59"/>
    <mergeCell ref="A49:A51"/>
    <mergeCell ref="A60:A62"/>
    <mergeCell ref="B2:F2"/>
    <mergeCell ref="G2:G3"/>
    <mergeCell ref="A1:G1"/>
    <mergeCell ref="A48:G48"/>
    <mergeCell ref="A2:A4"/>
  </mergeCells>
  <printOptions horizontalCentered="1"/>
  <pageMargins left="0.70866141732283472" right="0.70866141732283472" top="0.31496062992125984" bottom="0.23622047244094491" header="0.31496062992125984" footer="0.31496062992125984"/>
  <pageSetup paperSize="141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workbookViewId="0">
      <selection activeCell="A43" sqref="A1:G43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4" t="s">
        <v>172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55052197.009999998</v>
      </c>
      <c r="C5" s="16">
        <f t="shared" si="0"/>
        <v>17669237.259999998</v>
      </c>
      <c r="D5" s="16">
        <f t="shared" si="0"/>
        <v>72721434.269999996</v>
      </c>
      <c r="E5" s="16">
        <f t="shared" si="0"/>
        <v>32617499.099999998</v>
      </c>
      <c r="F5" s="16">
        <f t="shared" si="0"/>
        <v>32053101.330000002</v>
      </c>
      <c r="G5" s="16">
        <f t="shared" si="0"/>
        <v>40103935.170000002</v>
      </c>
    </row>
    <row r="6" spans="1:7" x14ac:dyDescent="0.2">
      <c r="A6" s="30" t="s">
        <v>40</v>
      </c>
      <c r="B6" s="6">
        <v>7103110.9100000001</v>
      </c>
      <c r="C6" s="6">
        <v>513069.18</v>
      </c>
      <c r="D6" s="6">
        <f>B6+C6</f>
        <v>7616180.0899999999</v>
      </c>
      <c r="E6" s="6">
        <v>3125243.59</v>
      </c>
      <c r="F6" s="6">
        <v>2905164.26</v>
      </c>
      <c r="G6" s="6">
        <f>D6-E6</f>
        <v>4490936.5</v>
      </c>
    </row>
    <row r="7" spans="1:7" x14ac:dyDescent="0.2">
      <c r="A7" s="30" t="s">
        <v>16</v>
      </c>
      <c r="B7" s="6">
        <v>479288.64</v>
      </c>
      <c r="C7" s="6">
        <v>0</v>
      </c>
      <c r="D7" s="6">
        <f t="shared" ref="D7:D13" si="1">B7+C7</f>
        <v>479288.64</v>
      </c>
      <c r="E7" s="6">
        <v>191696.16</v>
      </c>
      <c r="F7" s="6">
        <v>177013.11</v>
      </c>
      <c r="G7" s="6">
        <f t="shared" ref="G7:G13" si="2">D7-E7</f>
        <v>287592.48</v>
      </c>
    </row>
    <row r="8" spans="1:7" x14ac:dyDescent="0.2">
      <c r="A8" s="30" t="s">
        <v>122</v>
      </c>
      <c r="B8" s="6">
        <v>20102273.300000001</v>
      </c>
      <c r="C8" s="6">
        <v>13010131.93</v>
      </c>
      <c r="D8" s="6">
        <f t="shared" si="1"/>
        <v>33112405.23</v>
      </c>
      <c r="E8" s="6">
        <v>14692338.27</v>
      </c>
      <c r="F8" s="6">
        <v>14545696.939999999</v>
      </c>
      <c r="G8" s="6">
        <f t="shared" si="2"/>
        <v>18420066.960000001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10181433.619999999</v>
      </c>
      <c r="C10" s="6">
        <v>324168.73</v>
      </c>
      <c r="D10" s="6">
        <f t="shared" si="1"/>
        <v>10505602.35</v>
      </c>
      <c r="E10" s="6">
        <v>4474750.5999999996</v>
      </c>
      <c r="F10" s="6">
        <v>4384444.1399999997</v>
      </c>
      <c r="G10" s="6">
        <f t="shared" si="2"/>
        <v>6030851.75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11447263.689999999</v>
      </c>
      <c r="C12" s="6">
        <v>1615289.68</v>
      </c>
      <c r="D12" s="6">
        <f t="shared" si="1"/>
        <v>13062553.369999999</v>
      </c>
      <c r="E12" s="6">
        <v>6264223.0199999996</v>
      </c>
      <c r="F12" s="6">
        <v>6256093.7599999998</v>
      </c>
      <c r="G12" s="6">
        <f t="shared" si="2"/>
        <v>6798330.3499999996</v>
      </c>
    </row>
    <row r="13" spans="1:7" x14ac:dyDescent="0.2">
      <c r="A13" s="30" t="s">
        <v>18</v>
      </c>
      <c r="B13" s="6">
        <v>5738826.8499999996</v>
      </c>
      <c r="C13" s="6">
        <v>2206577.7400000002</v>
      </c>
      <c r="D13" s="6">
        <f t="shared" si="1"/>
        <v>7945404.5899999999</v>
      </c>
      <c r="E13" s="6">
        <v>3869247.46</v>
      </c>
      <c r="F13" s="6">
        <v>3784689.12</v>
      </c>
      <c r="G13" s="6">
        <f t="shared" si="2"/>
        <v>4076157.13</v>
      </c>
    </row>
    <row r="14" spans="1:7" x14ac:dyDescent="0.2">
      <c r="A14" s="10" t="s">
        <v>19</v>
      </c>
      <c r="B14" s="16">
        <f t="shared" ref="B14:G14" si="3">SUM(B15:B21)</f>
        <v>41718415.990000002</v>
      </c>
      <c r="C14" s="16">
        <f t="shared" si="3"/>
        <v>81297857.149999991</v>
      </c>
      <c r="D14" s="16">
        <f t="shared" si="3"/>
        <v>123016273.13999999</v>
      </c>
      <c r="E14" s="16">
        <f t="shared" si="3"/>
        <v>42773086.679999992</v>
      </c>
      <c r="F14" s="16">
        <f t="shared" si="3"/>
        <v>41440087.039999999</v>
      </c>
      <c r="G14" s="16">
        <f t="shared" si="3"/>
        <v>80243186.460000008</v>
      </c>
    </row>
    <row r="15" spans="1:7" x14ac:dyDescent="0.2">
      <c r="A15" s="30" t="s">
        <v>42</v>
      </c>
      <c r="B15" s="6">
        <v>538927.21</v>
      </c>
      <c r="C15" s="6">
        <v>1270668.23</v>
      </c>
      <c r="D15" s="6">
        <f>B15+C15</f>
        <v>1809595.44</v>
      </c>
      <c r="E15" s="6">
        <v>829042.93</v>
      </c>
      <c r="F15" s="6">
        <v>815690.07</v>
      </c>
      <c r="G15" s="6">
        <f t="shared" ref="G15:G21" si="4">D15-E15</f>
        <v>980552.50999999989</v>
      </c>
    </row>
    <row r="16" spans="1:7" x14ac:dyDescent="0.2">
      <c r="A16" s="30" t="s">
        <v>27</v>
      </c>
      <c r="B16" s="6">
        <v>37184967.189999998</v>
      </c>
      <c r="C16" s="6">
        <v>79491742.379999995</v>
      </c>
      <c r="D16" s="6">
        <f t="shared" ref="D16:D21" si="5">B16+C16</f>
        <v>116676709.56999999</v>
      </c>
      <c r="E16" s="6">
        <v>40441588.729999997</v>
      </c>
      <c r="F16" s="6">
        <v>39198095.890000001</v>
      </c>
      <c r="G16" s="6">
        <f t="shared" si="4"/>
        <v>76235120.840000004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1942116.09</v>
      </c>
      <c r="C18" s="6">
        <v>605726.27</v>
      </c>
      <c r="D18" s="6">
        <f t="shared" si="5"/>
        <v>2547842.3600000003</v>
      </c>
      <c r="E18" s="6">
        <v>903614.31</v>
      </c>
      <c r="F18" s="6">
        <v>855692.07</v>
      </c>
      <c r="G18" s="6">
        <f t="shared" si="4"/>
        <v>1644228.0500000003</v>
      </c>
    </row>
    <row r="19" spans="1:7" x14ac:dyDescent="0.2">
      <c r="A19" s="30" t="s">
        <v>44</v>
      </c>
      <c r="B19" s="6">
        <v>1740409.32</v>
      </c>
      <c r="C19" s="6">
        <v>-166281.01</v>
      </c>
      <c r="D19" s="6">
        <f t="shared" si="5"/>
        <v>1574128.31</v>
      </c>
      <c r="E19" s="6">
        <v>593868.66</v>
      </c>
      <c r="F19" s="6">
        <v>565636.96</v>
      </c>
      <c r="G19" s="6">
        <f t="shared" si="4"/>
        <v>980259.65</v>
      </c>
    </row>
    <row r="20" spans="1:7" x14ac:dyDescent="0.2">
      <c r="A20" s="30" t="s">
        <v>45</v>
      </c>
      <c r="B20" s="6">
        <v>311996.18</v>
      </c>
      <c r="C20" s="6">
        <v>96001.279999999999</v>
      </c>
      <c r="D20" s="6">
        <f t="shared" si="5"/>
        <v>407997.45999999996</v>
      </c>
      <c r="E20" s="6">
        <v>4972.05</v>
      </c>
      <c r="F20" s="6">
        <v>4972.05</v>
      </c>
      <c r="G20" s="6">
        <f t="shared" si="4"/>
        <v>403025.41</v>
      </c>
    </row>
    <row r="21" spans="1:7" x14ac:dyDescent="0.2">
      <c r="A21" s="30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1892708.9999999998</v>
      </c>
      <c r="C22" s="16">
        <f t="shared" si="6"/>
        <v>5468383.7400000002</v>
      </c>
      <c r="D22" s="16">
        <f t="shared" si="6"/>
        <v>7361092.7400000002</v>
      </c>
      <c r="E22" s="16">
        <f t="shared" si="6"/>
        <v>315748.44</v>
      </c>
      <c r="F22" s="16">
        <f t="shared" si="6"/>
        <v>301299.05</v>
      </c>
      <c r="G22" s="16">
        <f t="shared" si="6"/>
        <v>7045344.2999999998</v>
      </c>
    </row>
    <row r="23" spans="1:7" x14ac:dyDescent="0.2">
      <c r="A23" s="30" t="s">
        <v>28</v>
      </c>
      <c r="B23" s="6">
        <v>261582.87</v>
      </c>
      <c r="C23" s="6">
        <v>237000</v>
      </c>
      <c r="D23" s="6">
        <f>B23+C23</f>
        <v>498582.87</v>
      </c>
      <c r="E23" s="6">
        <v>102767.31</v>
      </c>
      <c r="F23" s="6">
        <v>94895.81</v>
      </c>
      <c r="G23" s="6">
        <f t="shared" ref="G23:G31" si="7">D23-E23</f>
        <v>395815.56</v>
      </c>
    </row>
    <row r="24" spans="1:7" x14ac:dyDescent="0.2">
      <c r="A24" s="30" t="s">
        <v>23</v>
      </c>
      <c r="B24" s="6">
        <v>1165948.72</v>
      </c>
      <c r="C24" s="6">
        <v>5273307.2300000004</v>
      </c>
      <c r="D24" s="6">
        <f t="shared" ref="D24:D31" si="8">B24+C24</f>
        <v>6439255.9500000002</v>
      </c>
      <c r="E24" s="6">
        <v>0</v>
      </c>
      <c r="F24" s="6">
        <v>0</v>
      </c>
      <c r="G24" s="6">
        <f t="shared" si="7"/>
        <v>6439255.9500000002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465177.41</v>
      </c>
      <c r="C29" s="6">
        <v>-41923.49</v>
      </c>
      <c r="D29" s="6">
        <f t="shared" si="8"/>
        <v>423253.92</v>
      </c>
      <c r="E29" s="6">
        <v>212981.13</v>
      </c>
      <c r="F29" s="6">
        <v>206403.24</v>
      </c>
      <c r="G29" s="6">
        <f t="shared" si="7"/>
        <v>210272.78999999998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10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10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10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10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10" x14ac:dyDescent="0.2">
      <c r="A37" s="13" t="s">
        <v>50</v>
      </c>
      <c r="B37" s="21">
        <f t="shared" ref="B37:G37" si="12">SUM(B32+B22+B14+B5)</f>
        <v>98663322</v>
      </c>
      <c r="C37" s="21">
        <f t="shared" si="12"/>
        <v>104435478.14999998</v>
      </c>
      <c r="D37" s="21">
        <f t="shared" si="12"/>
        <v>203098800.14999998</v>
      </c>
      <c r="E37" s="21">
        <f t="shared" si="12"/>
        <v>75706334.219999984</v>
      </c>
      <c r="F37" s="21">
        <f t="shared" si="12"/>
        <v>73794487.420000002</v>
      </c>
      <c r="G37" s="21">
        <f t="shared" si="12"/>
        <v>127392465.93000001</v>
      </c>
    </row>
    <row r="38" spans="1:10" x14ac:dyDescent="0.2">
      <c r="A38" s="9"/>
      <c r="B38" s="9"/>
      <c r="C38" s="9"/>
      <c r="D38" s="9"/>
      <c r="E38" s="9"/>
      <c r="F38" s="9"/>
      <c r="G38" s="9"/>
    </row>
    <row r="39" spans="1:10" x14ac:dyDescent="0.2">
      <c r="A39" s="9" t="s">
        <v>120</v>
      </c>
      <c r="B39" s="9"/>
      <c r="C39" s="9"/>
      <c r="D39" s="9"/>
      <c r="E39" s="9"/>
      <c r="F39" s="9"/>
      <c r="G39" s="9"/>
    </row>
    <row r="40" spans="1:10" x14ac:dyDescent="0.2">
      <c r="A40" s="9"/>
      <c r="B40" s="9"/>
      <c r="C40" s="9"/>
      <c r="D40" s="9"/>
      <c r="E40" s="9"/>
      <c r="F40" s="9"/>
      <c r="G40" s="9"/>
    </row>
    <row r="42" spans="1:10" ht="15" customHeight="1" x14ac:dyDescent="0.2">
      <c r="A42" s="40" t="s">
        <v>173</v>
      </c>
      <c r="B42" s="40"/>
      <c r="C42" s="40"/>
      <c r="D42" s="40"/>
      <c r="E42" s="40"/>
      <c r="F42" s="40"/>
      <c r="G42" s="40"/>
      <c r="H42" s="41"/>
      <c r="I42" s="41"/>
      <c r="J42" s="41"/>
    </row>
    <row r="43" spans="1:10" ht="15" customHeight="1" x14ac:dyDescent="0.2">
      <c r="A43" s="40" t="s">
        <v>174</v>
      </c>
      <c r="B43" s="40"/>
      <c r="C43" s="40"/>
      <c r="D43" s="40"/>
      <c r="E43" s="40"/>
      <c r="F43" s="40"/>
      <c r="G43" s="40"/>
      <c r="H43" s="41"/>
      <c r="I43" s="41"/>
      <c r="J43" s="41"/>
    </row>
  </sheetData>
  <sheetProtection formatCells="0" formatColumns="0" formatRows="0" autoFilter="0"/>
  <mergeCells count="6">
    <mergeCell ref="A42:G42"/>
    <mergeCell ref="A43:G43"/>
    <mergeCell ref="B2:F2"/>
    <mergeCell ref="G2:G3"/>
    <mergeCell ref="A1:G1"/>
    <mergeCell ref="A2:A4"/>
  </mergeCells>
  <printOptions horizontalCentered="1"/>
  <pageMargins left="0.70866141732283472" right="0.70866141732283472" top="0.34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2023-08-11T20:43:35Z</cp:lastPrinted>
  <dcterms:created xsi:type="dcterms:W3CDTF">2014-02-10T03:37:14Z</dcterms:created>
  <dcterms:modified xsi:type="dcterms:W3CDTF">2023-08-11T20:44:12Z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