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CTA PUBLICA 2022\ANUAL 2022\ZFIR008\"/>
    </mc:Choice>
  </mc:AlternateContent>
  <bookViews>
    <workbookView xWindow="0" yWindow="0" windowWidth="28800" windowHeight="12135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E34" i="4" l="1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G61" i="4" l="1"/>
  <c r="F61" i="4"/>
  <c r="D61" i="4"/>
  <c r="E60" i="4"/>
  <c r="H60" i="4" s="1"/>
  <c r="E59" i="4"/>
  <c r="H59" i="4" s="1"/>
  <c r="E58" i="4"/>
  <c r="H58" i="4" s="1"/>
  <c r="E57" i="4"/>
  <c r="H57" i="4" s="1"/>
  <c r="E56" i="4"/>
  <c r="H56" i="4" s="1"/>
  <c r="E55" i="4"/>
  <c r="H55" i="4" s="1"/>
  <c r="E54" i="4"/>
  <c r="H54" i="4" s="1"/>
  <c r="C61" i="4"/>
  <c r="G47" i="4"/>
  <c r="F47" i="4"/>
  <c r="E46" i="4"/>
  <c r="H46" i="4" s="1"/>
  <c r="E45" i="4"/>
  <c r="H45" i="4" s="1"/>
  <c r="E44" i="4"/>
  <c r="H44" i="4" s="1"/>
  <c r="E43" i="4"/>
  <c r="H43" i="4" s="1"/>
  <c r="D47" i="4"/>
  <c r="C47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36" i="4"/>
  <c r="F36" i="4"/>
  <c r="D36" i="4"/>
  <c r="C36" i="4"/>
  <c r="H47" i="4" l="1"/>
  <c r="H61" i="4"/>
  <c r="E47" i="4"/>
  <c r="E61" i="4"/>
  <c r="H36" i="4"/>
  <c r="E36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E9" i="6"/>
  <c r="H9" i="6" s="1"/>
  <c r="E10" i="6"/>
  <c r="H10" i="6" s="1"/>
  <c r="E11" i="6"/>
  <c r="E12" i="6"/>
  <c r="H76" i="6"/>
  <c r="H75" i="6"/>
  <c r="H74" i="6"/>
  <c r="H73" i="6"/>
  <c r="H72" i="6"/>
  <c r="H67" i="6"/>
  <c r="H66" i="6"/>
  <c r="H63" i="6"/>
  <c r="H62" i="6"/>
  <c r="H61" i="6"/>
  <c r="H60" i="6"/>
  <c r="H59" i="6"/>
  <c r="H58" i="6"/>
  <c r="H56" i="6"/>
  <c r="H55" i="6"/>
  <c r="H51" i="6"/>
  <c r="H50" i="6"/>
  <c r="H48" i="6"/>
  <c r="H46" i="6"/>
  <c r="H42" i="6"/>
  <c r="H41" i="6"/>
  <c r="H40" i="6"/>
  <c r="H39" i="6"/>
  <c r="H38" i="6"/>
  <c r="H34" i="6"/>
  <c r="H21" i="6"/>
  <c r="H12" i="6"/>
  <c r="H11" i="6"/>
  <c r="H8" i="6"/>
  <c r="E76" i="6"/>
  <c r="E75" i="6"/>
  <c r="E74" i="6"/>
  <c r="E73" i="6"/>
  <c r="E72" i="6"/>
  <c r="E71" i="6"/>
  <c r="H71" i="6" s="1"/>
  <c r="E70" i="6"/>
  <c r="H70" i="6" s="1"/>
  <c r="E68" i="6"/>
  <c r="H68" i="6" s="1"/>
  <c r="E67" i="6"/>
  <c r="E66" i="6"/>
  <c r="E64" i="6"/>
  <c r="H64" i="6" s="1"/>
  <c r="E63" i="6"/>
  <c r="E62" i="6"/>
  <c r="E61" i="6"/>
  <c r="E60" i="6"/>
  <c r="E59" i="6"/>
  <c r="E58" i="6"/>
  <c r="E56" i="6"/>
  <c r="E55" i="6"/>
  <c r="E54" i="6"/>
  <c r="H54" i="6" s="1"/>
  <c r="E52" i="6"/>
  <c r="H52" i="6" s="1"/>
  <c r="E51" i="6"/>
  <c r="E50" i="6"/>
  <c r="E49" i="6"/>
  <c r="H49" i="6" s="1"/>
  <c r="E48" i="6"/>
  <c r="E47" i="6"/>
  <c r="H47" i="6" s="1"/>
  <c r="E46" i="6"/>
  <c r="E45" i="6"/>
  <c r="H45" i="6" s="1"/>
  <c r="E44" i="6"/>
  <c r="H44" i="6" s="1"/>
  <c r="E42" i="6"/>
  <c r="E41" i="6"/>
  <c r="E40" i="6"/>
  <c r="E39" i="6"/>
  <c r="E38" i="6"/>
  <c r="E37" i="6"/>
  <c r="H37" i="6" s="1"/>
  <c r="E36" i="6"/>
  <c r="H36" i="6" s="1"/>
  <c r="E35" i="6"/>
  <c r="H35" i="6" s="1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E57" i="6" s="1"/>
  <c r="C53" i="6"/>
  <c r="E53" i="6" s="1"/>
  <c r="C43" i="6"/>
  <c r="C33" i="6"/>
  <c r="C23" i="6"/>
  <c r="C13" i="6"/>
  <c r="C5" i="6"/>
  <c r="E69" i="6" l="1"/>
  <c r="H69" i="6" s="1"/>
  <c r="E65" i="6"/>
  <c r="H65" i="6" s="1"/>
  <c r="H57" i="6"/>
  <c r="H53" i="6"/>
  <c r="E43" i="6"/>
  <c r="H43" i="6" s="1"/>
  <c r="E33" i="6"/>
  <c r="H33" i="6" s="1"/>
  <c r="E23" i="6"/>
  <c r="H23" i="6" s="1"/>
  <c r="C77" i="6"/>
  <c r="G77" i="6"/>
  <c r="F77" i="6"/>
  <c r="E13" i="6"/>
  <c r="H13" i="6" s="1"/>
  <c r="D77" i="6"/>
  <c r="E5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<sst xmlns="http://schemas.openxmlformats.org/spreadsheetml/2006/main" count="233" uniqueCount="166">
  <si>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</si>
  <si>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</si>
  <si>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</si>
  <si>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</si>
  <si>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</si>
  <si>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</si>
  <si>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</si>
  <si>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</si>
  <si>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</si>
  <si>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</si>
  <si>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</si>
  <si>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</si>
  <si>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</si>
  <si>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</si>
  <si>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</si>
  <si>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</si>
  <si>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</si>
  <si>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</si>
  <si>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</si>
  <si>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</si>
  <si>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</si>
  <si>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</si>
  <si>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</si>
  <si>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</si>
  <si>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</si>
  <si>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</si>
  <si>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</si>
  <si>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</si>
  <si>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</si>
  <si>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</si>
  <si>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</si>
  <si>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</si>
  <si>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</si>
  <si>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</si>
  <si>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</si>
  <si>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</si>
  <si>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</si>
  <si>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</si>
  <si>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</si>
  <si>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</si>
  <si>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</si>
  <si>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</si>
  <si>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</si>
  <si>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</si>
  <si>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</si>
  <si>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</si>
  <si>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</si>
  <si>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</si>
  <si>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</si>
  <si>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</si>
  <si>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</si>
  <si>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</si>
  <si>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</si>
  <si>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</si>
  <si>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</si>
  <si>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</si>
  <si>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</si>
  <si>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</si>
  <si>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</si>
  <si>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</si>
  <si>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</si>
  <si>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</si>
  <si>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</si>
  <si>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</si>
  <si>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</si>
  <si>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</si>
  <si>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</si>
  <si>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</si>
  <si>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</si>
  <si>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</si>
  <si>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</si>
  <si>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</si>
  <si>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</si>
  <si>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</si>
  <si>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</si>
  <si>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</si>
  <si>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</si>
  <si>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</si>
  <si>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</si>
  <si>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</si>
  <si>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</si>
  <si>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</si>
  <si>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</si>
  <si>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</si>
  <si>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</si>
  <si>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</si>
  <si>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</si>
  <si>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</si>
  <si>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</si>
  <si>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</si>
  <si>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</si>
  <si>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</si>
  <si>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</si>
  <si>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</si>
  <si>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</si>
  <si>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</si>
  <si>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</si>
  <si>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</si>
  <si>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</si>
  <si>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</si>
  <si>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</si>
  <si>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</si>
  <si>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</si>
  <si>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</si>
  <si>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</si>
  <si>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</si>
  <si>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</si>
  <si>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</si>
  <si>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</si>
  <si>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</si>
  <si>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</si>
  <si>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</si>
  <si>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</si>
  <si>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</si>
  <si>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</si>
  <si>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</si>
  <si>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</si>
  <si>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</si>
  <si>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</si>
  <si>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</si>
  <si>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</si>
  <si>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</si>
  <si>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</si>
  <si>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</si>
  <si>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</si>
  <si>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</si>
  <si>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</si>
  <si>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</si>
  <si>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</si>
  <si>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Municipio de Tierra Blanca, Guanajuato
Estado Analítico del Ejercicio del Presupuesto de Egresos
Clasificación por Objeto del Gasto (Capítulo y Concepto)
Del 1 de Enero al 31 de Diciembre de 2022</t>
  </si>
  <si>
    <t>Municipio de Tierra Blanca, Guanajuato
Estado Analítico del Ejercicio del Presupuesto de Egresos
Clasificación Económica (por Tipo de Gasto)
Del 1 de Enero al 31 de Diciembre de 2022</t>
  </si>
  <si>
    <t>31111-0001 DESPACHO DE PRESIDENCIA</t>
  </si>
  <si>
    <t>31111-0002 SINDICATURA MUNICIPAL</t>
  </si>
  <si>
    <t>31111-0003 OFICINA DE REGIDORES</t>
  </si>
  <si>
    <t>31111-0004 UNIDAD DE TRANSPARENCIA</t>
  </si>
  <si>
    <t>31111-0005 COMUNICACIÓN SOCIAL</t>
  </si>
  <si>
    <t>31111-0006 Área Jurídica Municipal</t>
  </si>
  <si>
    <t>31111-0014 DEPARTAMENTO DE EDUCACION</t>
  </si>
  <si>
    <t>31111-0103 DEPORTES</t>
  </si>
  <si>
    <t>31111-0104 CENTUDE</t>
  </si>
  <si>
    <t>31111-0105 COORDINACIÓN DE ATENCIÓN A LA</t>
  </si>
  <si>
    <t>31111-0110 OFICIALIA MAYOR</t>
  </si>
  <si>
    <t>31111-0301 CONTRALORIA MUNICIPAL</t>
  </si>
  <si>
    <t>31111-0401 SECRETARIA DEL H. AYUNTAMIENT</t>
  </si>
  <si>
    <t>31111-0408 DIR. PLANEACIÓN</t>
  </si>
  <si>
    <t>31111-0502 POLICIA Y TRANSITO</t>
  </si>
  <si>
    <t>31111-0505 PROTECCION CIVIL</t>
  </si>
  <si>
    <t>31111-0506 CONVENIO BOMBEROS</t>
  </si>
  <si>
    <t>31111-0601 SERVICIOS MUNICIPALES</t>
  </si>
  <si>
    <t>31111-0701 DESARROLLO SOCIAL</t>
  </si>
  <si>
    <t>31111-0702 COORDINACIÓN DE DESARROLLO RU</t>
  </si>
  <si>
    <t>31111-0703 COORDINACIÓN DE DESARROLLO EC</t>
  </si>
  <si>
    <t>31111-0704 COORDINACIÓN DE COMUNIDADES I</t>
  </si>
  <si>
    <t>31111-0802 OBRAS PUBLICAS</t>
  </si>
  <si>
    <t>31111-1101 TESORERIA MUNICIPAL</t>
  </si>
  <si>
    <t>31111-1102 CASA DE LA CULTURA</t>
  </si>
  <si>
    <t>31111-1103 COORDINACIÓN DE CATASTRO</t>
  </si>
  <si>
    <t>31111-1104 DIRECCIÓN DE FISCALIZACIÓN</t>
  </si>
  <si>
    <t>31111-1301 ECOLOGIA Y MEDIO ANBIENTE</t>
  </si>
  <si>
    <t>I400-000 CAJA UNICA</t>
  </si>
  <si>
    <t>Municipio de Tierra Blanca, Guanajuato
Estado Analítico del Ejercicio del Presupuesto de Egresos
Clasificación Administrativa
Del 1 de Enero al 31 de Diciembre de 2022</t>
  </si>
  <si>
    <t>Municipio de Tierra Blanca, Guanajuato
Estado Analítico del Ejercicio del Presupuesto de Egresos
Clasificación Administrativa (Poderes)
Del 1 de Enero al 31 de Diciembre de 2022</t>
  </si>
  <si>
    <t>Municipio de Tierra Blanca, Guanajuato
Estado Analítico del Ejercicio del Presupuesto de Egresos
Clasificación Administrativa (Sector Paraestatal)
Del 1 de Enero al 31 de Diciembre de 2022</t>
  </si>
  <si>
    <t>Municipio de Tierra Blanca, Guanajuato
Estado Analítico del Ejercicio del Presupuesto de Egresos
Clasificación Funcional (Finalidad y Función)
Del 1 de Enero al 31 de Diciembre de 2022</t>
  </si>
  <si>
    <t xml:space="preserve">Lic. Rómulo García Cabrera                      C.P. Jorge Alejandro Ceballos Briones                            Ing. Ana Maribel Prado Cruz
</t>
  </si>
  <si>
    <t xml:space="preserve">Presidente Municipal                                                  Tesorero Municipal   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</si>
</sst>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9" xfId="0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showGridLines="0" topLeftCell="B1" workbookViewId="0">
      <selection activeCell="A82" sqref="A1:H82"/>
    </sheetView>
  </sheetViews>
  <sheetFormatPr baseColWidth="10" defaultRowHeight="11.25" x14ac:dyDescent="0.2"/>
  <cols>
    <col min="1" max="1" width="1.5" style="1" hidden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1" t="s">
        <v>129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9" t="s">
        <v>59</v>
      </c>
      <c r="B5" s="6"/>
      <c r="C5" s="34">
        <f>SUM(C6:C12)</f>
        <v>39241618.230000004</v>
      </c>
      <c r="D5" s="34">
        <f>SUM(D6:D12)</f>
        <v>4434119.97</v>
      </c>
      <c r="E5" s="34">
        <f>C5+D5</f>
        <v>43675738.200000003</v>
      </c>
      <c r="F5" s="34">
        <f>SUM(F6:F12)</f>
        <v>41913514.259999998</v>
      </c>
      <c r="G5" s="34">
        <f>SUM(G6:G12)</f>
        <v>35851917.129999995</v>
      </c>
      <c r="H5" s="34">
        <f>E5-F5</f>
        <v>1762223.9400000051</v>
      </c>
    </row>
    <row r="6" spans="1:8" x14ac:dyDescent="0.2">
      <c r="A6" s="28">
        <v>1100</v>
      </c>
      <c r="B6" s="10" t="s">
        <v>68</v>
      </c>
      <c r="C6" s="12">
        <v>29266615.760000002</v>
      </c>
      <c r="D6" s="12">
        <v>864198.5</v>
      </c>
      <c r="E6" s="12">
        <f t="shared" ref="E6:E69" si="0">C6+D6</f>
        <v>30130814.260000002</v>
      </c>
      <c r="F6" s="12">
        <v>28893050.420000002</v>
      </c>
      <c r="G6" s="12">
        <v>28893050.420000002</v>
      </c>
      <c r="H6" s="12">
        <f t="shared" ref="H6:H69" si="1">E6-F6</f>
        <v>1237763.8399999999</v>
      </c>
    </row>
    <row r="7" spans="1:8" x14ac:dyDescent="0.2">
      <c r="A7" s="28">
        <v>1200</v>
      </c>
      <c r="B7" s="10" t="s">
        <v>69</v>
      </c>
      <c r="C7" s="12">
        <v>1205000</v>
      </c>
      <c r="D7" s="12">
        <v>775320.56</v>
      </c>
      <c r="E7" s="12">
        <f t="shared" si="0"/>
        <v>1980320.56</v>
      </c>
      <c r="F7" s="12">
        <v>1925676.97</v>
      </c>
      <c r="G7" s="12">
        <v>1925676.97</v>
      </c>
      <c r="H7" s="12">
        <f t="shared" si="1"/>
        <v>54643.590000000084</v>
      </c>
    </row>
    <row r="8" spans="1:8" x14ac:dyDescent="0.2">
      <c r="A8" s="28">
        <v>1300</v>
      </c>
      <c r="B8" s="10" t="s">
        <v>70</v>
      </c>
      <c r="C8" s="12">
        <v>4596509.4800000004</v>
      </c>
      <c r="D8" s="12">
        <v>1198820.1100000001</v>
      </c>
      <c r="E8" s="12">
        <f t="shared" si="0"/>
        <v>5795329.5900000008</v>
      </c>
      <c r="F8" s="12">
        <v>5581692.0599999996</v>
      </c>
      <c r="G8" s="12">
        <v>3916065.33</v>
      </c>
      <c r="H8" s="12">
        <f t="shared" si="1"/>
        <v>213637.53000000119</v>
      </c>
    </row>
    <row r="9" spans="1:8" x14ac:dyDescent="0.2">
      <c r="A9" s="28">
        <v>1400</v>
      </c>
      <c r="B9" s="10" t="s">
        <v>34</v>
      </c>
      <c r="C9" s="12">
        <v>600000</v>
      </c>
      <c r="D9" s="12">
        <v>-600000</v>
      </c>
      <c r="E9" s="12">
        <f t="shared" si="0"/>
        <v>0</v>
      </c>
      <c r="F9" s="12">
        <v>22760</v>
      </c>
      <c r="G9" s="12">
        <v>0</v>
      </c>
      <c r="H9" s="12">
        <f t="shared" si="1"/>
        <v>-22760</v>
      </c>
    </row>
    <row r="10" spans="1:8" x14ac:dyDescent="0.2">
      <c r="A10" s="28">
        <v>1500</v>
      </c>
      <c r="B10" s="10" t="s">
        <v>71</v>
      </c>
      <c r="C10" s="12">
        <v>2873492.99</v>
      </c>
      <c r="D10" s="12">
        <v>2841417.79</v>
      </c>
      <c r="E10" s="12">
        <f t="shared" si="0"/>
        <v>5714910.7800000003</v>
      </c>
      <c r="F10" s="12">
        <v>5435971.7999999998</v>
      </c>
      <c r="G10" s="12">
        <v>1062761.3999999999</v>
      </c>
      <c r="H10" s="12">
        <f t="shared" si="1"/>
        <v>278938.98000000045</v>
      </c>
    </row>
    <row r="11" spans="1:8" x14ac:dyDescent="0.2">
      <c r="A11" s="28">
        <v>1600</v>
      </c>
      <c r="B11" s="10" t="s">
        <v>35</v>
      </c>
      <c r="C11" s="12">
        <v>700000</v>
      </c>
      <c r="D11" s="12">
        <v>-645636.99</v>
      </c>
      <c r="E11" s="12">
        <f t="shared" si="0"/>
        <v>54363.010000000009</v>
      </c>
      <c r="F11" s="12">
        <v>54363.01</v>
      </c>
      <c r="G11" s="12">
        <v>54363.01</v>
      </c>
      <c r="H11" s="12">
        <f t="shared" si="1"/>
        <v>0</v>
      </c>
    </row>
    <row r="12" spans="1:8" x14ac:dyDescent="0.2">
      <c r="A12" s="28">
        <v>1700</v>
      </c>
      <c r="B12" s="10" t="s">
        <v>72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29" t="s">
        <v>60</v>
      </c>
      <c r="B13" s="6"/>
      <c r="C13" s="35">
        <f>SUM(C14:C22)</f>
        <v>5833824.9100000001</v>
      </c>
      <c r="D13" s="35">
        <f>SUM(D14:D22)</f>
        <v>6173340.54</v>
      </c>
      <c r="E13" s="35">
        <f t="shared" si="0"/>
        <v>12007165.449999999</v>
      </c>
      <c r="F13" s="35">
        <f>SUM(F14:F22)</f>
        <v>9049594.5700000003</v>
      </c>
      <c r="G13" s="35">
        <f>SUM(G14:G22)</f>
        <v>9012719.4700000007</v>
      </c>
      <c r="H13" s="35">
        <f t="shared" si="1"/>
        <v>2957570.879999999</v>
      </c>
    </row>
    <row r="14" spans="1:8" x14ac:dyDescent="0.2">
      <c r="A14" s="28">
        <v>2100</v>
      </c>
      <c r="B14" s="10" t="s">
        <v>73</v>
      </c>
      <c r="C14" s="12">
        <v>708500</v>
      </c>
      <c r="D14" s="12">
        <v>2939.11</v>
      </c>
      <c r="E14" s="12">
        <f t="shared" si="0"/>
        <v>711439.11</v>
      </c>
      <c r="F14" s="12">
        <v>401211.91</v>
      </c>
      <c r="G14" s="12">
        <v>401211.91</v>
      </c>
      <c r="H14" s="12">
        <f t="shared" si="1"/>
        <v>310227.20000000001</v>
      </c>
    </row>
    <row r="15" spans="1:8" x14ac:dyDescent="0.2">
      <c r="A15" s="28">
        <v>2200</v>
      </c>
      <c r="B15" s="10" t="s">
        <v>74</v>
      </c>
      <c r="C15" s="12">
        <v>316000</v>
      </c>
      <c r="D15" s="12">
        <v>440176.75</v>
      </c>
      <c r="E15" s="12">
        <f t="shared" si="0"/>
        <v>756176.75</v>
      </c>
      <c r="F15" s="12">
        <v>661319.71</v>
      </c>
      <c r="G15" s="12">
        <v>624797.11</v>
      </c>
      <c r="H15" s="12">
        <f t="shared" si="1"/>
        <v>94857.040000000037</v>
      </c>
    </row>
    <row r="16" spans="1:8" x14ac:dyDescent="0.2">
      <c r="A16" s="28">
        <v>2300</v>
      </c>
      <c r="B16" s="10" t="s">
        <v>75</v>
      </c>
      <c r="C16" s="12">
        <v>0</v>
      </c>
      <c r="D16" s="12">
        <v>0</v>
      </c>
      <c r="E16" s="12">
        <f t="shared" si="0"/>
        <v>0</v>
      </c>
      <c r="F16" s="12">
        <v>352.5</v>
      </c>
      <c r="G16" s="12">
        <v>0</v>
      </c>
      <c r="H16" s="12">
        <f t="shared" si="1"/>
        <v>-352.5</v>
      </c>
    </row>
    <row r="17" spans="1:8" x14ac:dyDescent="0.2">
      <c r="A17" s="28">
        <v>2400</v>
      </c>
      <c r="B17" s="10" t="s">
        <v>76</v>
      </c>
      <c r="C17" s="12">
        <v>753210</v>
      </c>
      <c r="D17" s="12">
        <v>753230.07</v>
      </c>
      <c r="E17" s="12">
        <f t="shared" si="0"/>
        <v>1506440.0699999998</v>
      </c>
      <c r="F17" s="12">
        <v>373515.5</v>
      </c>
      <c r="G17" s="12">
        <v>373515.5</v>
      </c>
      <c r="H17" s="12">
        <f t="shared" si="1"/>
        <v>1132924.5699999998</v>
      </c>
    </row>
    <row r="18" spans="1:8" x14ac:dyDescent="0.2">
      <c r="A18" s="28">
        <v>2500</v>
      </c>
      <c r="B18" s="10" t="s">
        <v>77</v>
      </c>
      <c r="C18" s="12">
        <v>40000</v>
      </c>
      <c r="D18" s="12">
        <v>-23004.720000000001</v>
      </c>
      <c r="E18" s="12">
        <f t="shared" si="0"/>
        <v>16995.28</v>
      </c>
      <c r="F18" s="12">
        <v>1995.28</v>
      </c>
      <c r="G18" s="12">
        <v>1995.28</v>
      </c>
      <c r="H18" s="12">
        <f t="shared" si="1"/>
        <v>14999.999999999998</v>
      </c>
    </row>
    <row r="19" spans="1:8" x14ac:dyDescent="0.2">
      <c r="A19" s="28">
        <v>2600</v>
      </c>
      <c r="B19" s="10" t="s">
        <v>78</v>
      </c>
      <c r="C19" s="12">
        <v>3526114.91</v>
      </c>
      <c r="D19" s="12">
        <v>4987297.7</v>
      </c>
      <c r="E19" s="12">
        <f t="shared" si="0"/>
        <v>8513412.6099999994</v>
      </c>
      <c r="F19" s="12">
        <v>7267066.8399999999</v>
      </c>
      <c r="G19" s="12">
        <v>7267066.8399999999</v>
      </c>
      <c r="H19" s="12">
        <f t="shared" si="1"/>
        <v>1246345.7699999996</v>
      </c>
    </row>
    <row r="20" spans="1:8" x14ac:dyDescent="0.2">
      <c r="A20" s="28">
        <v>2700</v>
      </c>
      <c r="B20" s="10" t="s">
        <v>79</v>
      </c>
      <c r="C20" s="12">
        <v>388000</v>
      </c>
      <c r="D20" s="12">
        <v>14701.63</v>
      </c>
      <c r="E20" s="12">
        <f t="shared" si="0"/>
        <v>402701.63</v>
      </c>
      <c r="F20" s="12">
        <v>332457.82</v>
      </c>
      <c r="G20" s="12">
        <v>332457.82</v>
      </c>
      <c r="H20" s="12">
        <f t="shared" si="1"/>
        <v>70243.81</v>
      </c>
    </row>
    <row r="21" spans="1:8" x14ac:dyDescent="0.2">
      <c r="A21" s="28">
        <v>2800</v>
      </c>
      <c r="B21" s="10" t="s">
        <v>80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12">
        <f t="shared" si="1"/>
        <v>0</v>
      </c>
    </row>
    <row r="22" spans="1:8" x14ac:dyDescent="0.2">
      <c r="A22" s="28">
        <v>2900</v>
      </c>
      <c r="B22" s="10" t="s">
        <v>81</v>
      </c>
      <c r="C22" s="12">
        <v>102000</v>
      </c>
      <c r="D22" s="12">
        <v>-2000</v>
      </c>
      <c r="E22" s="12">
        <f t="shared" si="0"/>
        <v>100000</v>
      </c>
      <c r="F22" s="12">
        <v>11675.01</v>
      </c>
      <c r="G22" s="12">
        <v>11675.01</v>
      </c>
      <c r="H22" s="12">
        <f t="shared" si="1"/>
        <v>88324.99</v>
      </c>
    </row>
    <row r="23" spans="1:8" x14ac:dyDescent="0.2">
      <c r="A23" s="29" t="s">
        <v>61</v>
      </c>
      <c r="B23" s="6"/>
      <c r="C23" s="35">
        <f>SUM(C24:C32)</f>
        <v>11738486.68</v>
      </c>
      <c r="D23" s="35">
        <f>SUM(D24:D32)</f>
        <v>9412871.9900000002</v>
      </c>
      <c r="E23" s="35">
        <f t="shared" si="0"/>
        <v>21151358.670000002</v>
      </c>
      <c r="F23" s="35">
        <f>SUM(F24:F32)</f>
        <v>19321178.900000002</v>
      </c>
      <c r="G23" s="35">
        <f>SUM(G24:G32)</f>
        <v>18845448.620000001</v>
      </c>
      <c r="H23" s="35">
        <f t="shared" si="1"/>
        <v>1830179.7699999996</v>
      </c>
    </row>
    <row r="24" spans="1:8" x14ac:dyDescent="0.2">
      <c r="A24" s="28">
        <v>3100</v>
      </c>
      <c r="B24" s="10" t="s">
        <v>82</v>
      </c>
      <c r="C24" s="12">
        <v>1922000</v>
      </c>
      <c r="D24" s="12">
        <v>556898.88</v>
      </c>
      <c r="E24" s="12">
        <f t="shared" si="0"/>
        <v>2478898.88</v>
      </c>
      <c r="F24" s="12">
        <v>2403501.4500000002</v>
      </c>
      <c r="G24" s="12">
        <v>2403501.4500000002</v>
      </c>
      <c r="H24" s="12">
        <f t="shared" si="1"/>
        <v>75397.429999999702</v>
      </c>
    </row>
    <row r="25" spans="1:8" x14ac:dyDescent="0.2">
      <c r="A25" s="28">
        <v>3200</v>
      </c>
      <c r="B25" s="10" t="s">
        <v>83</v>
      </c>
      <c r="C25" s="12">
        <v>276000</v>
      </c>
      <c r="D25" s="12">
        <v>669033.86</v>
      </c>
      <c r="E25" s="12">
        <f t="shared" si="0"/>
        <v>945033.86</v>
      </c>
      <c r="F25" s="12">
        <v>656200.73</v>
      </c>
      <c r="G25" s="12">
        <v>180470.45</v>
      </c>
      <c r="H25" s="12">
        <f t="shared" si="1"/>
        <v>288833.13</v>
      </c>
    </row>
    <row r="26" spans="1:8" x14ac:dyDescent="0.2">
      <c r="A26" s="28">
        <v>3300</v>
      </c>
      <c r="B26" s="10" t="s">
        <v>84</v>
      </c>
      <c r="C26" s="12">
        <v>7000</v>
      </c>
      <c r="D26" s="12">
        <v>996284.09</v>
      </c>
      <c r="E26" s="12">
        <f t="shared" si="0"/>
        <v>1003284.09</v>
      </c>
      <c r="F26" s="12">
        <v>762500.82</v>
      </c>
      <c r="G26" s="12">
        <v>762500.82</v>
      </c>
      <c r="H26" s="12">
        <f t="shared" si="1"/>
        <v>240783.27000000002</v>
      </c>
    </row>
    <row r="27" spans="1:8" x14ac:dyDescent="0.2">
      <c r="A27" s="28">
        <v>3400</v>
      </c>
      <c r="B27" s="10" t="s">
        <v>85</v>
      </c>
      <c r="C27" s="12">
        <v>412000</v>
      </c>
      <c r="D27" s="12">
        <v>-88252.6</v>
      </c>
      <c r="E27" s="12">
        <f t="shared" si="0"/>
        <v>323747.40000000002</v>
      </c>
      <c r="F27" s="12">
        <v>285957.02</v>
      </c>
      <c r="G27" s="12">
        <v>285957.02</v>
      </c>
      <c r="H27" s="12">
        <f t="shared" si="1"/>
        <v>37790.380000000005</v>
      </c>
    </row>
    <row r="28" spans="1:8" x14ac:dyDescent="0.2">
      <c r="A28" s="28">
        <v>3500</v>
      </c>
      <c r="B28" s="10" t="s">
        <v>86</v>
      </c>
      <c r="C28" s="12">
        <v>1504676.26</v>
      </c>
      <c r="D28" s="12">
        <v>1841026.14</v>
      </c>
      <c r="E28" s="12">
        <f t="shared" si="0"/>
        <v>3345702.4</v>
      </c>
      <c r="F28" s="12">
        <v>2394034.13</v>
      </c>
      <c r="G28" s="12">
        <v>2394034.13</v>
      </c>
      <c r="H28" s="12">
        <f t="shared" si="1"/>
        <v>951668.27</v>
      </c>
    </row>
    <row r="29" spans="1:8" x14ac:dyDescent="0.2">
      <c r="A29" s="28">
        <v>3600</v>
      </c>
      <c r="B29" s="10" t="s">
        <v>87</v>
      </c>
      <c r="C29" s="12">
        <v>332000</v>
      </c>
      <c r="D29" s="12">
        <v>-157915.95000000001</v>
      </c>
      <c r="E29" s="12">
        <f t="shared" si="0"/>
        <v>174084.05</v>
      </c>
      <c r="F29" s="12">
        <v>164724.04999999999</v>
      </c>
      <c r="G29" s="12">
        <v>164724.04999999999</v>
      </c>
      <c r="H29" s="12">
        <f t="shared" si="1"/>
        <v>9360</v>
      </c>
    </row>
    <row r="30" spans="1:8" x14ac:dyDescent="0.2">
      <c r="A30" s="28">
        <v>3700</v>
      </c>
      <c r="B30" s="10" t="s">
        <v>88</v>
      </c>
      <c r="C30" s="12">
        <v>491000</v>
      </c>
      <c r="D30" s="12">
        <v>485734.86</v>
      </c>
      <c r="E30" s="12">
        <f t="shared" si="0"/>
        <v>976734.86</v>
      </c>
      <c r="F30" s="12">
        <v>819857.82</v>
      </c>
      <c r="G30" s="12">
        <v>819857.82</v>
      </c>
      <c r="H30" s="12">
        <f t="shared" si="1"/>
        <v>156877.04000000004</v>
      </c>
    </row>
    <row r="31" spans="1:8" x14ac:dyDescent="0.2">
      <c r="A31" s="28">
        <v>3800</v>
      </c>
      <c r="B31" s="10" t="s">
        <v>89</v>
      </c>
      <c r="C31" s="12">
        <v>6125000</v>
      </c>
      <c r="D31" s="12">
        <v>5002152.13</v>
      </c>
      <c r="E31" s="12">
        <f t="shared" si="0"/>
        <v>11127152.129999999</v>
      </c>
      <c r="F31" s="12">
        <v>11069442.880000001</v>
      </c>
      <c r="G31" s="12">
        <v>11069442.880000001</v>
      </c>
      <c r="H31" s="12">
        <f t="shared" si="1"/>
        <v>57709.249999998137</v>
      </c>
    </row>
    <row r="32" spans="1:8" x14ac:dyDescent="0.2">
      <c r="A32" s="28">
        <v>3900</v>
      </c>
      <c r="B32" s="10" t="s">
        <v>18</v>
      </c>
      <c r="C32" s="12">
        <v>668810.42000000004</v>
      </c>
      <c r="D32" s="12">
        <v>107910.58</v>
      </c>
      <c r="E32" s="12">
        <f t="shared" si="0"/>
        <v>776721</v>
      </c>
      <c r="F32" s="12">
        <v>764960</v>
      </c>
      <c r="G32" s="12">
        <v>764960</v>
      </c>
      <c r="H32" s="12">
        <f t="shared" si="1"/>
        <v>11761</v>
      </c>
    </row>
    <row r="33" spans="1:8" x14ac:dyDescent="0.2">
      <c r="A33" s="29" t="s">
        <v>62</v>
      </c>
      <c r="B33" s="6"/>
      <c r="C33" s="35">
        <f>SUM(C34:C42)</f>
        <v>16563070.1</v>
      </c>
      <c r="D33" s="35">
        <f>SUM(D34:D42)</f>
        <v>11724091.949999999</v>
      </c>
      <c r="E33" s="35">
        <f t="shared" si="0"/>
        <v>28287162.049999997</v>
      </c>
      <c r="F33" s="35">
        <f>SUM(F34:F42)</f>
        <v>23608201.300000001</v>
      </c>
      <c r="G33" s="35">
        <f>SUM(G34:G42)</f>
        <v>22805399.899999999</v>
      </c>
      <c r="H33" s="35">
        <f t="shared" si="1"/>
        <v>4678960.7499999963</v>
      </c>
    </row>
    <row r="34" spans="1:8" x14ac:dyDescent="0.2">
      <c r="A34" s="28">
        <v>4100</v>
      </c>
      <c r="B34" s="10" t="s">
        <v>90</v>
      </c>
      <c r="C34" s="12">
        <v>0</v>
      </c>
      <c r="D34" s="12">
        <v>0</v>
      </c>
      <c r="E34" s="12">
        <f t="shared" si="0"/>
        <v>0</v>
      </c>
      <c r="F34" s="12">
        <v>0</v>
      </c>
      <c r="G34" s="12">
        <v>0</v>
      </c>
      <c r="H34" s="12">
        <f t="shared" si="1"/>
        <v>0</v>
      </c>
    </row>
    <row r="35" spans="1:8" x14ac:dyDescent="0.2">
      <c r="A35" s="28">
        <v>4200</v>
      </c>
      <c r="B35" s="10" t="s">
        <v>91</v>
      </c>
      <c r="C35" s="12">
        <v>6050000</v>
      </c>
      <c r="D35" s="12">
        <v>120000</v>
      </c>
      <c r="E35" s="12">
        <f t="shared" si="0"/>
        <v>6170000</v>
      </c>
      <c r="F35" s="12">
        <v>6130000</v>
      </c>
      <c r="G35" s="12">
        <v>6130000</v>
      </c>
      <c r="H35" s="12">
        <f t="shared" si="1"/>
        <v>40000</v>
      </c>
    </row>
    <row r="36" spans="1:8" x14ac:dyDescent="0.2">
      <c r="A36" s="28">
        <v>4300</v>
      </c>
      <c r="B36" s="10" t="s">
        <v>92</v>
      </c>
      <c r="C36" s="12">
        <v>2000000</v>
      </c>
      <c r="D36" s="12">
        <v>1285775.33</v>
      </c>
      <c r="E36" s="12">
        <f t="shared" si="0"/>
        <v>3285775.33</v>
      </c>
      <c r="F36" s="12">
        <v>3285775.33</v>
      </c>
      <c r="G36" s="12">
        <v>3285775.33</v>
      </c>
      <c r="H36" s="12">
        <f t="shared" si="1"/>
        <v>0</v>
      </c>
    </row>
    <row r="37" spans="1:8" x14ac:dyDescent="0.2">
      <c r="A37" s="28">
        <v>4400</v>
      </c>
      <c r="B37" s="10" t="s">
        <v>93</v>
      </c>
      <c r="C37" s="12">
        <v>8513070.0999999996</v>
      </c>
      <c r="D37" s="12">
        <v>10318316.619999999</v>
      </c>
      <c r="E37" s="12">
        <f t="shared" si="0"/>
        <v>18831386.719999999</v>
      </c>
      <c r="F37" s="12">
        <v>14192425.970000001</v>
      </c>
      <c r="G37" s="12">
        <v>13389624.57</v>
      </c>
      <c r="H37" s="12">
        <f t="shared" si="1"/>
        <v>4638960.7499999981</v>
      </c>
    </row>
    <row r="38" spans="1:8" x14ac:dyDescent="0.2">
      <c r="A38" s="28">
        <v>4500</v>
      </c>
      <c r="B38" s="10" t="s">
        <v>40</v>
      </c>
      <c r="C38" s="12">
        <v>0</v>
      </c>
      <c r="D38" s="12">
        <v>0</v>
      </c>
      <c r="E38" s="12">
        <f t="shared" si="0"/>
        <v>0</v>
      </c>
      <c r="F38" s="12">
        <v>0</v>
      </c>
      <c r="G38" s="12">
        <v>0</v>
      </c>
      <c r="H38" s="12">
        <f t="shared" si="1"/>
        <v>0</v>
      </c>
    </row>
    <row r="39" spans="1:8" x14ac:dyDescent="0.2">
      <c r="A39" s="28">
        <v>4600</v>
      </c>
      <c r="B39" s="10" t="s">
        <v>94</v>
      </c>
      <c r="C39" s="12">
        <v>0</v>
      </c>
      <c r="D39" s="12">
        <v>0</v>
      </c>
      <c r="E39" s="12">
        <f t="shared" si="0"/>
        <v>0</v>
      </c>
      <c r="F39" s="12">
        <v>0</v>
      </c>
      <c r="G39" s="12">
        <v>0</v>
      </c>
      <c r="H39" s="12">
        <f t="shared" si="1"/>
        <v>0</v>
      </c>
    </row>
    <row r="40" spans="1:8" x14ac:dyDescent="0.2">
      <c r="A40" s="28">
        <v>4700</v>
      </c>
      <c r="B40" s="10" t="s">
        <v>95</v>
      </c>
      <c r="C40" s="12">
        <v>0</v>
      </c>
      <c r="D40" s="12">
        <v>0</v>
      </c>
      <c r="E40" s="12">
        <f t="shared" si="0"/>
        <v>0</v>
      </c>
      <c r="F40" s="12">
        <v>0</v>
      </c>
      <c r="G40" s="12">
        <v>0</v>
      </c>
      <c r="H40" s="12">
        <f t="shared" si="1"/>
        <v>0</v>
      </c>
    </row>
    <row r="41" spans="1:8" x14ac:dyDescent="0.2">
      <c r="A41" s="28">
        <v>4800</v>
      </c>
      <c r="B41" s="10" t="s">
        <v>36</v>
      </c>
      <c r="C41" s="12">
        <v>0</v>
      </c>
      <c r="D41" s="12">
        <v>0</v>
      </c>
      <c r="E41" s="12">
        <f t="shared" si="0"/>
        <v>0</v>
      </c>
      <c r="F41" s="12">
        <v>0</v>
      </c>
      <c r="G41" s="12">
        <v>0</v>
      </c>
      <c r="H41" s="12">
        <f t="shared" si="1"/>
        <v>0</v>
      </c>
    </row>
    <row r="42" spans="1:8" x14ac:dyDescent="0.2">
      <c r="A42" s="28">
        <v>4900</v>
      </c>
      <c r="B42" s="10" t="s">
        <v>96</v>
      </c>
      <c r="C42" s="12">
        <v>0</v>
      </c>
      <c r="D42" s="12">
        <v>0</v>
      </c>
      <c r="E42" s="12">
        <f t="shared" si="0"/>
        <v>0</v>
      </c>
      <c r="F42" s="12">
        <v>0</v>
      </c>
      <c r="G42" s="12">
        <v>0</v>
      </c>
      <c r="H42" s="12">
        <f t="shared" si="1"/>
        <v>0</v>
      </c>
    </row>
    <row r="43" spans="1:8" x14ac:dyDescent="0.2">
      <c r="A43" s="29" t="s">
        <v>63</v>
      </c>
      <c r="B43" s="6"/>
      <c r="C43" s="35">
        <f>SUM(C44:C52)</f>
        <v>412000.08</v>
      </c>
      <c r="D43" s="35">
        <f>SUM(D44:D52)</f>
        <v>1191972.18</v>
      </c>
      <c r="E43" s="35">
        <f t="shared" si="0"/>
        <v>1603972.26</v>
      </c>
      <c r="F43" s="35">
        <f>SUM(F44:F52)</f>
        <v>277330.89</v>
      </c>
      <c r="G43" s="35">
        <f>SUM(G44:G52)</f>
        <v>277330.89</v>
      </c>
      <c r="H43" s="35">
        <f t="shared" si="1"/>
        <v>1326641.3700000001</v>
      </c>
    </row>
    <row r="44" spans="1:8" x14ac:dyDescent="0.2">
      <c r="A44" s="28">
        <v>5100</v>
      </c>
      <c r="B44" s="10" t="s">
        <v>97</v>
      </c>
      <c r="C44" s="12">
        <v>315000</v>
      </c>
      <c r="D44" s="12">
        <v>-47169.01</v>
      </c>
      <c r="E44" s="12">
        <f t="shared" si="0"/>
        <v>267830.99</v>
      </c>
      <c r="F44" s="12">
        <v>196657.69</v>
      </c>
      <c r="G44" s="12">
        <v>196657.69</v>
      </c>
      <c r="H44" s="12">
        <f t="shared" si="1"/>
        <v>71173.299999999988</v>
      </c>
    </row>
    <row r="45" spans="1:8" x14ac:dyDescent="0.2">
      <c r="A45" s="28">
        <v>5200</v>
      </c>
      <c r="B45" s="10" t="s">
        <v>98</v>
      </c>
      <c r="C45" s="12">
        <v>19000</v>
      </c>
      <c r="D45" s="12">
        <v>64141.19</v>
      </c>
      <c r="E45" s="12">
        <f t="shared" si="0"/>
        <v>83141.19</v>
      </c>
      <c r="F45" s="12">
        <v>80673.2</v>
      </c>
      <c r="G45" s="12">
        <v>80673.2</v>
      </c>
      <c r="H45" s="12">
        <f t="shared" si="1"/>
        <v>2467.9900000000052</v>
      </c>
    </row>
    <row r="46" spans="1:8" x14ac:dyDescent="0.2">
      <c r="A46" s="28">
        <v>5300</v>
      </c>
      <c r="B46" s="10" t="s">
        <v>99</v>
      </c>
      <c r="C46" s="12">
        <v>0</v>
      </c>
      <c r="D46" s="12">
        <v>0</v>
      </c>
      <c r="E46" s="12">
        <f t="shared" si="0"/>
        <v>0</v>
      </c>
      <c r="F46" s="12">
        <v>0</v>
      </c>
      <c r="G46" s="12">
        <v>0</v>
      </c>
      <c r="H46" s="12">
        <f t="shared" si="1"/>
        <v>0</v>
      </c>
    </row>
    <row r="47" spans="1:8" x14ac:dyDescent="0.2">
      <c r="A47" s="28">
        <v>5400</v>
      </c>
      <c r="B47" s="10" t="s">
        <v>100</v>
      </c>
      <c r="C47" s="12">
        <v>0</v>
      </c>
      <c r="D47" s="12">
        <v>1200000</v>
      </c>
      <c r="E47" s="12">
        <f t="shared" si="0"/>
        <v>1200000</v>
      </c>
      <c r="F47" s="12">
        <v>0</v>
      </c>
      <c r="G47" s="12">
        <v>0</v>
      </c>
      <c r="H47" s="12">
        <f t="shared" si="1"/>
        <v>1200000</v>
      </c>
    </row>
    <row r="48" spans="1:8" x14ac:dyDescent="0.2">
      <c r="A48" s="28">
        <v>5500</v>
      </c>
      <c r="B48" s="10" t="s">
        <v>101</v>
      </c>
      <c r="C48" s="12">
        <v>0</v>
      </c>
      <c r="D48" s="12">
        <v>0</v>
      </c>
      <c r="E48" s="12">
        <f t="shared" si="0"/>
        <v>0</v>
      </c>
      <c r="F48" s="12">
        <v>0</v>
      </c>
      <c r="G48" s="12">
        <v>0</v>
      </c>
      <c r="H48" s="12">
        <f t="shared" si="1"/>
        <v>0</v>
      </c>
    </row>
    <row r="49" spans="1:8" x14ac:dyDescent="0.2">
      <c r="A49" s="28">
        <v>5600</v>
      </c>
      <c r="B49" s="10" t="s">
        <v>102</v>
      </c>
      <c r="C49" s="12">
        <v>71000.08</v>
      </c>
      <c r="D49" s="12">
        <v>-25000</v>
      </c>
      <c r="E49" s="12">
        <f t="shared" si="0"/>
        <v>46000.08</v>
      </c>
      <c r="F49" s="12">
        <v>0</v>
      </c>
      <c r="G49" s="12">
        <v>0</v>
      </c>
      <c r="H49" s="12">
        <f t="shared" si="1"/>
        <v>46000.08</v>
      </c>
    </row>
    <row r="50" spans="1:8" x14ac:dyDescent="0.2">
      <c r="A50" s="28">
        <v>5700</v>
      </c>
      <c r="B50" s="10" t="s">
        <v>103</v>
      </c>
      <c r="C50" s="12">
        <v>0</v>
      </c>
      <c r="D50" s="12">
        <v>0</v>
      </c>
      <c r="E50" s="12">
        <f t="shared" si="0"/>
        <v>0</v>
      </c>
      <c r="F50" s="12">
        <v>0</v>
      </c>
      <c r="G50" s="12">
        <v>0</v>
      </c>
      <c r="H50" s="12">
        <f t="shared" si="1"/>
        <v>0</v>
      </c>
    </row>
    <row r="51" spans="1:8" x14ac:dyDescent="0.2">
      <c r="A51" s="28">
        <v>5800</v>
      </c>
      <c r="B51" s="10" t="s">
        <v>104</v>
      </c>
      <c r="C51" s="12">
        <v>0</v>
      </c>
      <c r="D51" s="12">
        <v>0</v>
      </c>
      <c r="E51" s="12">
        <f t="shared" si="0"/>
        <v>0</v>
      </c>
      <c r="F51" s="12">
        <v>0</v>
      </c>
      <c r="G51" s="12">
        <v>0</v>
      </c>
      <c r="H51" s="12">
        <f t="shared" si="1"/>
        <v>0</v>
      </c>
    </row>
    <row r="52" spans="1:8" x14ac:dyDescent="0.2">
      <c r="A52" s="28">
        <v>5900</v>
      </c>
      <c r="B52" s="10" t="s">
        <v>105</v>
      </c>
      <c r="C52" s="12">
        <v>7000</v>
      </c>
      <c r="D52" s="12">
        <v>0</v>
      </c>
      <c r="E52" s="12">
        <f t="shared" si="0"/>
        <v>7000</v>
      </c>
      <c r="F52" s="12">
        <v>0</v>
      </c>
      <c r="G52" s="12">
        <v>0</v>
      </c>
      <c r="H52" s="12">
        <f t="shared" si="1"/>
        <v>7000</v>
      </c>
    </row>
    <row r="53" spans="1:8" x14ac:dyDescent="0.2">
      <c r="A53" s="29" t="s">
        <v>64</v>
      </c>
      <c r="B53" s="6"/>
      <c r="C53" s="35">
        <f>SUM(C54:C56)</f>
        <v>19050000</v>
      </c>
      <c r="D53" s="35">
        <f>SUM(D54:D56)</f>
        <v>15493530.93</v>
      </c>
      <c r="E53" s="35">
        <f t="shared" si="0"/>
        <v>34543530.93</v>
      </c>
      <c r="F53" s="35">
        <f>SUM(F54:F56)</f>
        <v>9493657.0899999999</v>
      </c>
      <c r="G53" s="35">
        <f>SUM(G54:G56)</f>
        <v>7897302.6399999997</v>
      </c>
      <c r="H53" s="35">
        <f t="shared" si="1"/>
        <v>25049873.84</v>
      </c>
    </row>
    <row r="54" spans="1:8" x14ac:dyDescent="0.2">
      <c r="A54" s="28">
        <v>6100</v>
      </c>
      <c r="B54" s="10" t="s">
        <v>106</v>
      </c>
      <c r="C54" s="12">
        <v>19050000</v>
      </c>
      <c r="D54" s="12">
        <v>15493530.93</v>
      </c>
      <c r="E54" s="12">
        <f t="shared" si="0"/>
        <v>34543530.93</v>
      </c>
      <c r="F54" s="12">
        <v>9493657.0899999999</v>
      </c>
      <c r="G54" s="12">
        <v>7897302.6399999997</v>
      </c>
      <c r="H54" s="12">
        <f t="shared" si="1"/>
        <v>25049873.84</v>
      </c>
    </row>
    <row r="55" spans="1:8" x14ac:dyDescent="0.2">
      <c r="A55" s="28">
        <v>6200</v>
      </c>
      <c r="B55" s="10" t="s">
        <v>107</v>
      </c>
      <c r="C55" s="12">
        <v>0</v>
      </c>
      <c r="D55" s="12">
        <v>0</v>
      </c>
      <c r="E55" s="12">
        <f t="shared" si="0"/>
        <v>0</v>
      </c>
      <c r="F55" s="12">
        <v>0</v>
      </c>
      <c r="G55" s="12">
        <v>0</v>
      </c>
      <c r="H55" s="12">
        <f t="shared" si="1"/>
        <v>0</v>
      </c>
    </row>
    <row r="56" spans="1:8" x14ac:dyDescent="0.2">
      <c r="A56" s="28">
        <v>6300</v>
      </c>
      <c r="B56" s="10" t="s">
        <v>108</v>
      </c>
      <c r="C56" s="12">
        <v>0</v>
      </c>
      <c r="D56" s="12">
        <v>0</v>
      </c>
      <c r="E56" s="12">
        <f t="shared" si="0"/>
        <v>0</v>
      </c>
      <c r="F56" s="12">
        <v>0</v>
      </c>
      <c r="G56" s="12">
        <v>0</v>
      </c>
      <c r="H56" s="12">
        <f t="shared" si="1"/>
        <v>0</v>
      </c>
    </row>
    <row r="57" spans="1:8" x14ac:dyDescent="0.2">
      <c r="A57" s="29" t="s">
        <v>65</v>
      </c>
      <c r="B57" s="6"/>
      <c r="C57" s="35">
        <f>SUM(C58:C64)</f>
        <v>2000000</v>
      </c>
      <c r="D57" s="35">
        <f>SUM(D58:D64)</f>
        <v>-2000000</v>
      </c>
      <c r="E57" s="35">
        <f t="shared" si="0"/>
        <v>0</v>
      </c>
      <c r="F57" s="35">
        <f>SUM(F58:F64)</f>
        <v>0</v>
      </c>
      <c r="G57" s="35">
        <f>SUM(G58:G64)</f>
        <v>0</v>
      </c>
      <c r="H57" s="35">
        <f t="shared" si="1"/>
        <v>0</v>
      </c>
    </row>
    <row r="58" spans="1:8" x14ac:dyDescent="0.2">
      <c r="A58" s="28">
        <v>7100</v>
      </c>
      <c r="B58" s="10" t="s">
        <v>109</v>
      </c>
      <c r="C58" s="12">
        <v>0</v>
      </c>
      <c r="D58" s="12">
        <v>0</v>
      </c>
      <c r="E58" s="12">
        <f t="shared" si="0"/>
        <v>0</v>
      </c>
      <c r="F58" s="12">
        <v>0</v>
      </c>
      <c r="G58" s="12">
        <v>0</v>
      </c>
      <c r="H58" s="12">
        <f t="shared" si="1"/>
        <v>0</v>
      </c>
    </row>
    <row r="59" spans="1:8" x14ac:dyDescent="0.2">
      <c r="A59" s="28">
        <v>7200</v>
      </c>
      <c r="B59" s="10" t="s">
        <v>110</v>
      </c>
      <c r="C59" s="12">
        <v>0</v>
      </c>
      <c r="D59" s="12">
        <v>0</v>
      </c>
      <c r="E59" s="12">
        <f t="shared" si="0"/>
        <v>0</v>
      </c>
      <c r="F59" s="12">
        <v>0</v>
      </c>
      <c r="G59" s="12">
        <v>0</v>
      </c>
      <c r="H59" s="12">
        <f t="shared" si="1"/>
        <v>0</v>
      </c>
    </row>
    <row r="60" spans="1:8" x14ac:dyDescent="0.2">
      <c r="A60" s="28">
        <v>7300</v>
      </c>
      <c r="B60" s="10" t="s">
        <v>111</v>
      </c>
      <c r="C60" s="12">
        <v>0</v>
      </c>
      <c r="D60" s="12">
        <v>0</v>
      </c>
      <c r="E60" s="12">
        <f t="shared" si="0"/>
        <v>0</v>
      </c>
      <c r="F60" s="12">
        <v>0</v>
      </c>
      <c r="G60" s="12">
        <v>0</v>
      </c>
      <c r="H60" s="12">
        <f t="shared" si="1"/>
        <v>0</v>
      </c>
    </row>
    <row r="61" spans="1:8" x14ac:dyDescent="0.2">
      <c r="A61" s="28">
        <v>7400</v>
      </c>
      <c r="B61" s="10" t="s">
        <v>112</v>
      </c>
      <c r="C61" s="12">
        <v>0</v>
      </c>
      <c r="D61" s="12">
        <v>0</v>
      </c>
      <c r="E61" s="12">
        <f t="shared" si="0"/>
        <v>0</v>
      </c>
      <c r="F61" s="12">
        <v>0</v>
      </c>
      <c r="G61" s="12">
        <v>0</v>
      </c>
      <c r="H61" s="12">
        <f t="shared" si="1"/>
        <v>0</v>
      </c>
    </row>
    <row r="62" spans="1:8" x14ac:dyDescent="0.2">
      <c r="A62" s="28">
        <v>7500</v>
      </c>
      <c r="B62" s="10" t="s">
        <v>113</v>
      </c>
      <c r="C62" s="12">
        <v>0</v>
      </c>
      <c r="D62" s="12">
        <v>0</v>
      </c>
      <c r="E62" s="12">
        <f t="shared" si="0"/>
        <v>0</v>
      </c>
      <c r="F62" s="12">
        <v>0</v>
      </c>
      <c r="G62" s="12">
        <v>0</v>
      </c>
      <c r="H62" s="12">
        <f t="shared" si="1"/>
        <v>0</v>
      </c>
    </row>
    <row r="63" spans="1:8" x14ac:dyDescent="0.2">
      <c r="A63" s="28">
        <v>7600</v>
      </c>
      <c r="B63" s="10" t="s">
        <v>114</v>
      </c>
      <c r="C63" s="12">
        <v>0</v>
      </c>
      <c r="D63" s="12">
        <v>0</v>
      </c>
      <c r="E63" s="12">
        <f t="shared" si="0"/>
        <v>0</v>
      </c>
      <c r="F63" s="12">
        <v>0</v>
      </c>
      <c r="G63" s="12">
        <v>0</v>
      </c>
      <c r="H63" s="12">
        <f t="shared" si="1"/>
        <v>0</v>
      </c>
    </row>
    <row r="64" spans="1:8" x14ac:dyDescent="0.2">
      <c r="A64" s="28">
        <v>7900</v>
      </c>
      <c r="B64" s="10" t="s">
        <v>115</v>
      </c>
      <c r="C64" s="12">
        <v>2000000</v>
      </c>
      <c r="D64" s="12">
        <v>-2000000</v>
      </c>
      <c r="E64" s="12">
        <f t="shared" si="0"/>
        <v>0</v>
      </c>
      <c r="F64" s="12">
        <v>0</v>
      </c>
      <c r="G64" s="12">
        <v>0</v>
      </c>
      <c r="H64" s="12">
        <f t="shared" si="1"/>
        <v>0</v>
      </c>
    </row>
    <row r="65" spans="1:8" x14ac:dyDescent="0.2">
      <c r="A65" s="29" t="s">
        <v>66</v>
      </c>
      <c r="B65" s="6"/>
      <c r="C65" s="35">
        <f>SUM(C66:C68)</f>
        <v>0</v>
      </c>
      <c r="D65" s="35">
        <f>SUM(D66:D68)</f>
        <v>5355808.0999999996</v>
      </c>
      <c r="E65" s="35">
        <f t="shared" si="0"/>
        <v>5355808.0999999996</v>
      </c>
      <c r="F65" s="35">
        <f>SUM(F66:F68)</f>
        <v>4232965.42</v>
      </c>
      <c r="G65" s="35">
        <f>SUM(G66:G68)</f>
        <v>4232965.42</v>
      </c>
      <c r="H65" s="35">
        <f t="shared" si="1"/>
        <v>1122842.6799999997</v>
      </c>
    </row>
    <row r="66" spans="1:8" x14ac:dyDescent="0.2">
      <c r="A66" s="28">
        <v>8100</v>
      </c>
      <c r="B66" s="10" t="s">
        <v>37</v>
      </c>
      <c r="C66" s="12">
        <v>0</v>
      </c>
      <c r="D66" s="12">
        <v>0</v>
      </c>
      <c r="E66" s="12">
        <f t="shared" si="0"/>
        <v>0</v>
      </c>
      <c r="F66" s="12">
        <v>0</v>
      </c>
      <c r="G66" s="12">
        <v>0</v>
      </c>
      <c r="H66" s="12">
        <f t="shared" si="1"/>
        <v>0</v>
      </c>
    </row>
    <row r="67" spans="1:8" x14ac:dyDescent="0.2">
      <c r="A67" s="28">
        <v>8300</v>
      </c>
      <c r="B67" s="10" t="s">
        <v>38</v>
      </c>
      <c r="C67" s="12">
        <v>0</v>
      </c>
      <c r="D67" s="12">
        <v>0</v>
      </c>
      <c r="E67" s="12">
        <f t="shared" si="0"/>
        <v>0</v>
      </c>
      <c r="F67" s="12">
        <v>0</v>
      </c>
      <c r="G67" s="12">
        <v>0</v>
      </c>
      <c r="H67" s="12">
        <f t="shared" si="1"/>
        <v>0</v>
      </c>
    </row>
    <row r="68" spans="1:8" x14ac:dyDescent="0.2">
      <c r="A68" s="28">
        <v>8500</v>
      </c>
      <c r="B68" s="10" t="s">
        <v>39</v>
      </c>
      <c r="C68" s="12">
        <v>0</v>
      </c>
      <c r="D68" s="12">
        <v>5355808.0999999996</v>
      </c>
      <c r="E68" s="12">
        <f t="shared" si="0"/>
        <v>5355808.0999999996</v>
      </c>
      <c r="F68" s="12">
        <v>4232965.42</v>
      </c>
      <c r="G68" s="12">
        <v>4232965.42</v>
      </c>
      <c r="H68" s="12">
        <f t="shared" si="1"/>
        <v>1122842.6799999997</v>
      </c>
    </row>
    <row r="69" spans="1:8" x14ac:dyDescent="0.2">
      <c r="A69" s="29" t="s">
        <v>67</v>
      </c>
      <c r="B69" s="6"/>
      <c r="C69" s="35">
        <f>SUM(C70:C76)</f>
        <v>0</v>
      </c>
      <c r="D69" s="35">
        <f>SUM(D70:D76)</f>
        <v>2025480</v>
      </c>
      <c r="E69" s="35">
        <f t="shared" si="0"/>
        <v>2025480</v>
      </c>
      <c r="F69" s="35">
        <f>SUM(F70:F76)</f>
        <v>2025480</v>
      </c>
      <c r="G69" s="35">
        <f>SUM(G70:G76)</f>
        <v>2025480</v>
      </c>
      <c r="H69" s="35">
        <f t="shared" si="1"/>
        <v>0</v>
      </c>
    </row>
    <row r="70" spans="1:8" x14ac:dyDescent="0.2">
      <c r="A70" s="28">
        <v>9100</v>
      </c>
      <c r="B70" s="10" t="s">
        <v>116</v>
      </c>
      <c r="C70" s="12">
        <v>0</v>
      </c>
      <c r="D70" s="12">
        <v>2000000</v>
      </c>
      <c r="E70" s="12">
        <f t="shared" ref="E70:E76" si="2">C70+D70</f>
        <v>2000000</v>
      </c>
      <c r="F70" s="12">
        <v>2000000</v>
      </c>
      <c r="G70" s="12">
        <v>2000000</v>
      </c>
      <c r="H70" s="12">
        <f t="shared" ref="H70:H76" si="3">E70-F70</f>
        <v>0</v>
      </c>
    </row>
    <row r="71" spans="1:8" x14ac:dyDescent="0.2">
      <c r="A71" s="28">
        <v>9200</v>
      </c>
      <c r="B71" s="10" t="s">
        <v>117</v>
      </c>
      <c r="C71" s="12">
        <v>0</v>
      </c>
      <c r="D71" s="12">
        <v>25480</v>
      </c>
      <c r="E71" s="12">
        <f t="shared" si="2"/>
        <v>25480</v>
      </c>
      <c r="F71" s="12">
        <v>25480</v>
      </c>
      <c r="G71" s="12">
        <v>25480</v>
      </c>
      <c r="H71" s="12">
        <f t="shared" si="3"/>
        <v>0</v>
      </c>
    </row>
    <row r="72" spans="1:8" x14ac:dyDescent="0.2">
      <c r="A72" s="28">
        <v>9300</v>
      </c>
      <c r="B72" s="10" t="s">
        <v>118</v>
      </c>
      <c r="C72" s="12">
        <v>0</v>
      </c>
      <c r="D72" s="12">
        <v>0</v>
      </c>
      <c r="E72" s="12">
        <f t="shared" si="2"/>
        <v>0</v>
      </c>
      <c r="F72" s="12">
        <v>0</v>
      </c>
      <c r="G72" s="12">
        <v>0</v>
      </c>
      <c r="H72" s="12">
        <f t="shared" si="3"/>
        <v>0</v>
      </c>
    </row>
    <row r="73" spans="1:8" x14ac:dyDescent="0.2">
      <c r="A73" s="28">
        <v>9400</v>
      </c>
      <c r="B73" s="10" t="s">
        <v>119</v>
      </c>
      <c r="C73" s="12">
        <v>0</v>
      </c>
      <c r="D73" s="12">
        <v>0</v>
      </c>
      <c r="E73" s="12">
        <f t="shared" si="2"/>
        <v>0</v>
      </c>
      <c r="F73" s="12">
        <v>0</v>
      </c>
      <c r="G73" s="12">
        <v>0</v>
      </c>
      <c r="H73" s="12">
        <f t="shared" si="3"/>
        <v>0</v>
      </c>
    </row>
    <row r="74" spans="1:8" x14ac:dyDescent="0.2">
      <c r="A74" s="28">
        <v>9500</v>
      </c>
      <c r="B74" s="10" t="s">
        <v>120</v>
      </c>
      <c r="C74" s="12">
        <v>0</v>
      </c>
      <c r="D74" s="12">
        <v>0</v>
      </c>
      <c r="E74" s="12">
        <f t="shared" si="2"/>
        <v>0</v>
      </c>
      <c r="F74" s="12">
        <v>0</v>
      </c>
      <c r="G74" s="12">
        <v>0</v>
      </c>
      <c r="H74" s="12">
        <f t="shared" si="3"/>
        <v>0</v>
      </c>
    </row>
    <row r="75" spans="1:8" x14ac:dyDescent="0.2">
      <c r="A75" s="28">
        <v>9600</v>
      </c>
      <c r="B75" s="10" t="s">
        <v>121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8" x14ac:dyDescent="0.2">
      <c r="A76" s="32">
        <v>9900</v>
      </c>
      <c r="B76" s="11" t="s">
        <v>122</v>
      </c>
      <c r="C76" s="36">
        <v>0</v>
      </c>
      <c r="D76" s="36">
        <v>0</v>
      </c>
      <c r="E76" s="36">
        <f t="shared" si="2"/>
        <v>0</v>
      </c>
      <c r="F76" s="36">
        <v>0</v>
      </c>
      <c r="G76" s="36">
        <v>0</v>
      </c>
      <c r="H76" s="36">
        <f t="shared" si="3"/>
        <v>0</v>
      </c>
    </row>
    <row r="77" spans="1:8" x14ac:dyDescent="0.2">
      <c r="A77" s="7"/>
      <c r="B77" s="30" t="s">
        <v>51</v>
      </c>
      <c r="C77" s="37">
        <f t="shared" ref="C77:H77" si="4">SUM(C5+C13+C23+C33+C43+C53+C57+C65+C69)</f>
        <v>94839000</v>
      </c>
      <c r="D77" s="37">
        <f t="shared" si="4"/>
        <v>53811215.660000004</v>
      </c>
      <c r="E77" s="37">
        <f t="shared" si="4"/>
        <v>148650215.66</v>
      </c>
      <c r="F77" s="37">
        <f t="shared" si="4"/>
        <v>109921922.43000001</v>
      </c>
      <c r="G77" s="37">
        <f t="shared" si="4"/>
        <v>100948564.07000001</v>
      </c>
      <c r="H77" s="37">
        <f t="shared" si="4"/>
        <v>38728293.229999997</v>
      </c>
    </row>
    <row r="79" spans="1:8" x14ac:dyDescent="0.2">
      <c r="A79" s="1" t="s">
        <v>126</v>
      </c>
    </row>
    <row r="81" spans="1:10" ht="15" customHeight="1" x14ac:dyDescent="0.2">
      <c r="A81" s="52" t="s">
        <v>164</v>
      </c>
      <c r="B81" s="52"/>
      <c r="C81" s="52"/>
      <c r="D81" s="52"/>
      <c r="E81" s="52"/>
      <c r="F81" s="52"/>
      <c r="G81" s="52"/>
      <c r="H81" s="52"/>
      <c r="I81" s="53"/>
      <c r="J81" s="53"/>
    </row>
    <row r="82" spans="1:10" ht="15" customHeight="1" x14ac:dyDescent="0.2">
      <c r="A82" s="52" t="s">
        <v>165</v>
      </c>
      <c r="B82" s="52"/>
      <c r="C82" s="52"/>
      <c r="D82" s="52"/>
      <c r="E82" s="52"/>
      <c r="F82" s="52"/>
      <c r="G82" s="52"/>
      <c r="H82" s="52"/>
      <c r="I82" s="53"/>
      <c r="J82" s="53"/>
    </row>
  </sheetData>
  <sheetProtection formatCells="0" formatColumns="0" formatRows="0" autoFilter="0"/>
  <mergeCells count="6">
    <mergeCell ref="A81:H81"/>
    <mergeCell ref="A82:H82"/>
    <mergeCell ref="A1:H1"/>
    <mergeCell ref="C2:G2"/>
    <mergeCell ref="H2:H3"/>
    <mergeCell ref="A2:B4"/>
  </mergeCells>
  <printOptions horizontalCentered="1"/>
  <pageMargins left="0.3" right="0.25" top="0.74803149606299213" bottom="0.74803149606299213" header="0.31496062992125984" footer="0.31496062992125984"/>
  <pageSetup paperSize="141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topLeftCell="B1" zoomScaleNormal="100" workbookViewId="0">
      <selection activeCell="B15" sqref="A1:K15"/>
    </sheetView>
  </sheetViews>
  <sheetFormatPr baseColWidth="10" defaultRowHeight="11.25" x14ac:dyDescent="0.2"/>
  <cols>
    <col min="1" max="1" width="0.33203125" style="1" hidden="1" customWidth="1"/>
    <col min="2" max="2" width="52.83203125" style="1" customWidth="1"/>
    <col min="3" max="3" width="22.33203125" style="1" customWidth="1"/>
    <col min="4" max="8" width="18.33203125" style="1" customWidth="1"/>
    <col min="9" max="16384" width="12" style="1"/>
  </cols>
  <sheetData>
    <row r="1" spans="1:11" ht="50.1" customHeight="1" x14ac:dyDescent="0.2">
      <c r="A1" s="41" t="s">
        <v>130</v>
      </c>
      <c r="B1" s="42"/>
      <c r="C1" s="42"/>
      <c r="D1" s="42"/>
      <c r="E1" s="42"/>
      <c r="F1" s="42"/>
      <c r="G1" s="42"/>
      <c r="H1" s="43"/>
    </row>
    <row r="2" spans="1:11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11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11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11" x14ac:dyDescent="0.2">
      <c r="A5" s="5"/>
      <c r="B5" s="13" t="s">
        <v>0</v>
      </c>
      <c r="C5" s="38">
        <v>75376999.920000002</v>
      </c>
      <c r="D5" s="38">
        <v>29769904.449999999</v>
      </c>
      <c r="E5" s="38">
        <f>C5+D5</f>
        <v>105146904.37</v>
      </c>
      <c r="F5" s="38">
        <v>93917264.030000001</v>
      </c>
      <c r="G5" s="38">
        <v>86540965.120000005</v>
      </c>
      <c r="H5" s="38">
        <f>E5-F5</f>
        <v>11229640.340000004</v>
      </c>
    </row>
    <row r="6" spans="1:11" x14ac:dyDescent="0.2">
      <c r="A6" s="5"/>
      <c r="B6" s="13" t="s">
        <v>1</v>
      </c>
      <c r="C6" s="38">
        <v>19462000.079999998</v>
      </c>
      <c r="D6" s="38">
        <v>22041311.210000001</v>
      </c>
      <c r="E6" s="38">
        <f>C6+D6</f>
        <v>41503311.289999999</v>
      </c>
      <c r="F6" s="38">
        <v>14003953.4</v>
      </c>
      <c r="G6" s="38">
        <v>12407598.949999999</v>
      </c>
      <c r="H6" s="38">
        <f>E6-F6</f>
        <v>27499357.890000001</v>
      </c>
    </row>
    <row r="7" spans="1:11" x14ac:dyDescent="0.2">
      <c r="A7" s="5"/>
      <c r="B7" s="13" t="s">
        <v>2</v>
      </c>
      <c r="C7" s="38">
        <v>0</v>
      </c>
      <c r="D7" s="38">
        <v>2000000</v>
      </c>
      <c r="E7" s="38">
        <f>C7+D7</f>
        <v>2000000</v>
      </c>
      <c r="F7" s="38">
        <v>2000000</v>
      </c>
      <c r="G7" s="38">
        <v>2000000</v>
      </c>
      <c r="H7" s="38">
        <f>E7-F7</f>
        <v>0</v>
      </c>
    </row>
    <row r="8" spans="1:11" x14ac:dyDescent="0.2">
      <c r="A8" s="5"/>
      <c r="B8" s="13" t="s">
        <v>40</v>
      </c>
      <c r="C8" s="38">
        <v>0</v>
      </c>
      <c r="D8" s="38">
        <v>0</v>
      </c>
      <c r="E8" s="38">
        <f>C8+D8</f>
        <v>0</v>
      </c>
      <c r="F8" s="38">
        <v>0</v>
      </c>
      <c r="G8" s="38">
        <v>0</v>
      </c>
      <c r="H8" s="38">
        <f>E8-F8</f>
        <v>0</v>
      </c>
    </row>
    <row r="9" spans="1:11" x14ac:dyDescent="0.2">
      <c r="A9" s="5"/>
      <c r="B9" s="33" t="s">
        <v>37</v>
      </c>
      <c r="C9" s="39">
        <v>0</v>
      </c>
      <c r="D9" s="39">
        <v>0</v>
      </c>
      <c r="E9" s="39">
        <f>C9+D9</f>
        <v>0</v>
      </c>
      <c r="F9" s="39">
        <v>0</v>
      </c>
      <c r="G9" s="39">
        <v>0</v>
      </c>
      <c r="H9" s="39">
        <f>E9-F9</f>
        <v>0</v>
      </c>
    </row>
    <row r="10" spans="1:11" x14ac:dyDescent="0.2">
      <c r="A10" s="14"/>
      <c r="B10" s="30" t="s">
        <v>51</v>
      </c>
      <c r="C10" s="37">
        <f t="shared" ref="C10:H10" si="0">SUM(C5+C6+C7+C8+C9)</f>
        <v>94839000</v>
      </c>
      <c r="D10" s="37">
        <f t="shared" si="0"/>
        <v>53811215.659999996</v>
      </c>
      <c r="E10" s="37">
        <f t="shared" si="0"/>
        <v>148650215.66</v>
      </c>
      <c r="F10" s="37">
        <f t="shared" si="0"/>
        <v>109921217.43000001</v>
      </c>
      <c r="G10" s="37">
        <f t="shared" si="0"/>
        <v>100948564.07000001</v>
      </c>
      <c r="H10" s="37">
        <f t="shared" si="0"/>
        <v>38728998.230000004</v>
      </c>
    </row>
    <row r="12" spans="1:11" x14ac:dyDescent="0.2">
      <c r="A12" s="1" t="s">
        <v>126</v>
      </c>
    </row>
    <row r="14" spans="1:11" ht="15" x14ac:dyDescent="0.2">
      <c r="B14" s="52" t="s">
        <v>164</v>
      </c>
      <c r="C14" s="52"/>
      <c r="D14" s="52"/>
      <c r="E14" s="52"/>
      <c r="F14" s="52"/>
      <c r="G14" s="52"/>
      <c r="H14" s="52"/>
      <c r="I14" s="52"/>
      <c r="J14" s="52"/>
      <c r="K14" s="52"/>
    </row>
    <row r="15" spans="1:11" ht="15" x14ac:dyDescent="0.2">
      <c r="B15" s="52" t="s">
        <v>165</v>
      </c>
      <c r="C15" s="52"/>
      <c r="D15" s="52"/>
      <c r="E15" s="52"/>
      <c r="F15" s="52"/>
      <c r="G15" s="52"/>
      <c r="H15" s="52"/>
      <c r="I15" s="52"/>
      <c r="J15" s="52"/>
      <c r="K15" s="52"/>
    </row>
  </sheetData>
  <sheetProtection formatCells="0" formatColumns="0" formatRows="0" autoFilter="0"/>
  <mergeCells count="6">
    <mergeCell ref="B15:K15"/>
    <mergeCell ref="A1:H1"/>
    <mergeCell ref="C2:G2"/>
    <mergeCell ref="H2:H3"/>
    <mergeCell ref="A2:B4"/>
    <mergeCell ref="B14:K14"/>
  </mergeCells>
  <printOptions horizontalCentered="1"/>
  <pageMargins left="0.39370078740157483" right="0.23622047244094491" top="0.55118110236220474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showGridLines="0" topLeftCell="A49" workbookViewId="0">
      <selection activeCell="B68" sqref="A1:H68"/>
    </sheetView>
  </sheetViews>
  <sheetFormatPr baseColWidth="10" defaultRowHeight="11.25" x14ac:dyDescent="0.2"/>
  <cols>
    <col min="1" max="1" width="1.33203125" style="1" customWidth="1"/>
    <col min="2" max="2" width="58" style="1" customWidth="1"/>
    <col min="3" max="3" width="15.5" style="1" customWidth="1"/>
    <col min="4" max="5" width="16" style="1" customWidth="1"/>
    <col min="6" max="6" width="14.33203125" style="1" customWidth="1"/>
    <col min="7" max="7" width="13.5" style="1" customWidth="1"/>
    <col min="8" max="8" width="18.33203125" style="1" customWidth="1"/>
    <col min="9" max="16384" width="12" style="1"/>
  </cols>
  <sheetData>
    <row r="1" spans="1:8" ht="45" customHeight="1" x14ac:dyDescent="0.2">
      <c r="A1" s="41" t="s">
        <v>160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18"/>
      <c r="B5" s="16"/>
      <c r="C5" s="20"/>
      <c r="D5" s="20"/>
      <c r="E5" s="20"/>
      <c r="F5" s="20"/>
      <c r="G5" s="20"/>
      <c r="H5" s="20"/>
    </row>
    <row r="6" spans="1:8" x14ac:dyDescent="0.2">
      <c r="A6" s="4"/>
      <c r="B6" s="15" t="s">
        <v>131</v>
      </c>
      <c r="C6" s="12">
        <v>16361961.369999999</v>
      </c>
      <c r="D6" s="12">
        <v>9430355.4600000009</v>
      </c>
      <c r="E6" s="12">
        <f>C6+D6</f>
        <v>25792316.829999998</v>
      </c>
      <c r="F6" s="12">
        <v>24454110.670000002</v>
      </c>
      <c r="G6" s="12">
        <v>24077979.030000001</v>
      </c>
      <c r="H6" s="12">
        <f>E6-F6</f>
        <v>1338206.1599999964</v>
      </c>
    </row>
    <row r="7" spans="1:8" x14ac:dyDescent="0.2">
      <c r="A7" s="4"/>
      <c r="B7" s="15" t="s">
        <v>132</v>
      </c>
      <c r="C7" s="12">
        <v>881200.96</v>
      </c>
      <c r="D7" s="12">
        <v>2126.06</v>
      </c>
      <c r="E7" s="12">
        <f t="shared" ref="E7:E12" si="0">C7+D7</f>
        <v>883327.02</v>
      </c>
      <c r="F7" s="12">
        <v>841656.97</v>
      </c>
      <c r="G7" s="12">
        <v>816658.99</v>
      </c>
      <c r="H7" s="12">
        <f t="shared" ref="H7:H12" si="1">E7-F7</f>
        <v>41670.050000000047</v>
      </c>
    </row>
    <row r="8" spans="1:8" x14ac:dyDescent="0.2">
      <c r="A8" s="4"/>
      <c r="B8" s="15" t="s">
        <v>133</v>
      </c>
      <c r="C8" s="12">
        <v>5341700.71</v>
      </c>
      <c r="D8" s="12">
        <v>-114315.46</v>
      </c>
      <c r="E8" s="12">
        <f t="shared" si="0"/>
        <v>5227385.25</v>
      </c>
      <c r="F8" s="12">
        <v>5155628.76</v>
      </c>
      <c r="G8" s="12">
        <v>5136442.7</v>
      </c>
      <c r="H8" s="12">
        <f t="shared" si="1"/>
        <v>71756.490000000224</v>
      </c>
    </row>
    <row r="9" spans="1:8" x14ac:dyDescent="0.2">
      <c r="A9" s="4"/>
      <c r="B9" s="15" t="s">
        <v>134</v>
      </c>
      <c r="C9" s="12">
        <v>170926.75</v>
      </c>
      <c r="D9" s="12">
        <v>-1827.91</v>
      </c>
      <c r="E9" s="12">
        <f t="shared" si="0"/>
        <v>169098.84</v>
      </c>
      <c r="F9" s="12">
        <v>155823.6</v>
      </c>
      <c r="G9" s="12">
        <v>131557.76000000001</v>
      </c>
      <c r="H9" s="12">
        <f t="shared" si="1"/>
        <v>13275.239999999991</v>
      </c>
    </row>
    <row r="10" spans="1:8" x14ac:dyDescent="0.2">
      <c r="A10" s="4"/>
      <c r="B10" s="15" t="s">
        <v>135</v>
      </c>
      <c r="C10" s="12">
        <v>632005.27</v>
      </c>
      <c r="D10" s="12">
        <v>-86653.85</v>
      </c>
      <c r="E10" s="12">
        <f t="shared" si="0"/>
        <v>545351.42000000004</v>
      </c>
      <c r="F10" s="12">
        <v>498595.34</v>
      </c>
      <c r="G10" s="12">
        <v>448095.87</v>
      </c>
      <c r="H10" s="12">
        <f t="shared" si="1"/>
        <v>46756.080000000016</v>
      </c>
    </row>
    <row r="11" spans="1:8" x14ac:dyDescent="0.2">
      <c r="A11" s="4"/>
      <c r="B11" s="15" t="s">
        <v>136</v>
      </c>
      <c r="C11" s="12">
        <v>784707.15</v>
      </c>
      <c r="D11" s="12">
        <v>123933.86</v>
      </c>
      <c r="E11" s="12">
        <f t="shared" si="0"/>
        <v>908641.01</v>
      </c>
      <c r="F11" s="12">
        <v>680212.86</v>
      </c>
      <c r="G11" s="12">
        <v>556229.57999999996</v>
      </c>
      <c r="H11" s="12">
        <f t="shared" si="1"/>
        <v>228428.15000000002</v>
      </c>
    </row>
    <row r="12" spans="1:8" x14ac:dyDescent="0.2">
      <c r="A12" s="4"/>
      <c r="B12" s="15" t="s">
        <v>137</v>
      </c>
      <c r="C12" s="12">
        <v>1636739.21</v>
      </c>
      <c r="D12" s="12">
        <v>-41000</v>
      </c>
      <c r="E12" s="12">
        <f t="shared" si="0"/>
        <v>1595739.21</v>
      </c>
      <c r="F12" s="12">
        <v>1410633.04</v>
      </c>
      <c r="G12" s="12">
        <v>1297604.1200000001</v>
      </c>
      <c r="H12" s="12">
        <f t="shared" si="1"/>
        <v>185106.16999999993</v>
      </c>
    </row>
    <row r="13" spans="1:8" x14ac:dyDescent="0.2">
      <c r="A13" s="4"/>
      <c r="B13" s="15" t="s">
        <v>138</v>
      </c>
      <c r="C13" s="12">
        <v>854877.01</v>
      </c>
      <c r="D13" s="12">
        <v>148493.07999999999</v>
      </c>
      <c r="E13" s="12">
        <f t="shared" ref="E13" si="2">C13+D13</f>
        <v>1003370.09</v>
      </c>
      <c r="F13" s="12">
        <v>933503.93</v>
      </c>
      <c r="G13" s="12">
        <v>838535.96</v>
      </c>
      <c r="H13" s="12">
        <f t="shared" ref="H13" si="3">E13-F13</f>
        <v>69866.159999999916</v>
      </c>
    </row>
    <row r="14" spans="1:8" x14ac:dyDescent="0.2">
      <c r="A14" s="4"/>
      <c r="B14" s="15" t="s">
        <v>139</v>
      </c>
      <c r="C14" s="12">
        <v>531302.78</v>
      </c>
      <c r="D14" s="12">
        <v>43589.72</v>
      </c>
      <c r="E14" s="12">
        <f t="shared" ref="E14" si="4">C14+D14</f>
        <v>574892.5</v>
      </c>
      <c r="F14" s="12">
        <v>544492.05000000005</v>
      </c>
      <c r="G14" s="12">
        <v>459109.33</v>
      </c>
      <c r="H14" s="12">
        <f t="shared" ref="H14" si="5">E14-F14</f>
        <v>30400.449999999953</v>
      </c>
    </row>
    <row r="15" spans="1:8" x14ac:dyDescent="0.2">
      <c r="A15" s="4"/>
      <c r="B15" s="15" t="s">
        <v>140</v>
      </c>
      <c r="C15" s="12">
        <v>167926.75</v>
      </c>
      <c r="D15" s="12">
        <v>218476.16</v>
      </c>
      <c r="E15" s="12">
        <f t="shared" ref="E15" si="6">C15+D15</f>
        <v>386402.91000000003</v>
      </c>
      <c r="F15" s="12">
        <v>369652.92</v>
      </c>
      <c r="G15" s="12">
        <v>343404.53</v>
      </c>
      <c r="H15" s="12">
        <f t="shared" ref="H15" si="7">E15-F15</f>
        <v>16749.990000000049</v>
      </c>
    </row>
    <row r="16" spans="1:8" x14ac:dyDescent="0.2">
      <c r="A16" s="4"/>
      <c r="B16" s="15" t="s">
        <v>141</v>
      </c>
      <c r="C16" s="12">
        <v>3675287.77</v>
      </c>
      <c r="D16" s="12">
        <v>4841047.1100000003</v>
      </c>
      <c r="E16" s="12">
        <f t="shared" ref="E16" si="8">C16+D16</f>
        <v>8516334.8800000008</v>
      </c>
      <c r="F16" s="12">
        <v>7548507.4100000001</v>
      </c>
      <c r="G16" s="12">
        <v>7108428.2199999997</v>
      </c>
      <c r="H16" s="12">
        <f t="shared" ref="H16" si="9">E16-F16</f>
        <v>967827.47000000067</v>
      </c>
    </row>
    <row r="17" spans="1:8" x14ac:dyDescent="0.2">
      <c r="A17" s="4"/>
      <c r="B17" s="15" t="s">
        <v>142</v>
      </c>
      <c r="C17" s="12">
        <v>769362.29</v>
      </c>
      <c r="D17" s="12">
        <v>179233.39</v>
      </c>
      <c r="E17" s="12">
        <f t="shared" ref="E17" si="10">C17+D17</f>
        <v>948595.68</v>
      </c>
      <c r="F17" s="12">
        <v>880723.49</v>
      </c>
      <c r="G17" s="12">
        <v>700556.72</v>
      </c>
      <c r="H17" s="12">
        <f t="shared" ref="H17" si="11">E17-F17</f>
        <v>67872.190000000061</v>
      </c>
    </row>
    <row r="18" spans="1:8" x14ac:dyDescent="0.2">
      <c r="A18" s="4"/>
      <c r="B18" s="15" t="s">
        <v>143</v>
      </c>
      <c r="C18" s="12">
        <v>1396539.43</v>
      </c>
      <c r="D18" s="12">
        <v>479554.39</v>
      </c>
      <c r="E18" s="12">
        <f t="shared" ref="E18" si="12">C18+D18</f>
        <v>1876093.8199999998</v>
      </c>
      <c r="F18" s="12">
        <v>1749023.25</v>
      </c>
      <c r="G18" s="12">
        <v>1584564.11</v>
      </c>
      <c r="H18" s="12">
        <f t="shared" ref="H18" si="13">E18-F18</f>
        <v>127070.56999999983</v>
      </c>
    </row>
    <row r="19" spans="1:8" x14ac:dyDescent="0.2">
      <c r="A19" s="4"/>
      <c r="B19" s="15" t="s">
        <v>144</v>
      </c>
      <c r="C19" s="12">
        <v>740620.7</v>
      </c>
      <c r="D19" s="12">
        <v>108670.42</v>
      </c>
      <c r="E19" s="12">
        <f t="shared" ref="E19" si="14">C19+D19</f>
        <v>849291.12</v>
      </c>
      <c r="F19" s="12">
        <v>796204.94</v>
      </c>
      <c r="G19" s="12">
        <v>654797.57999999996</v>
      </c>
      <c r="H19" s="12">
        <f t="shared" ref="H19" si="15">E19-F19</f>
        <v>53086.180000000051</v>
      </c>
    </row>
    <row r="20" spans="1:8" x14ac:dyDescent="0.2">
      <c r="A20" s="4"/>
      <c r="B20" s="15" t="s">
        <v>145</v>
      </c>
      <c r="C20" s="12">
        <v>9399978.25</v>
      </c>
      <c r="D20" s="12">
        <v>3640791.41</v>
      </c>
      <c r="E20" s="12">
        <f t="shared" ref="E20" si="16">C20+D20</f>
        <v>13040769.66</v>
      </c>
      <c r="F20" s="12">
        <v>12499432.34</v>
      </c>
      <c r="G20" s="12">
        <v>10943502.16</v>
      </c>
      <c r="H20" s="12">
        <f t="shared" ref="H20" si="17">E20-F20</f>
        <v>541337.3200000003</v>
      </c>
    </row>
    <row r="21" spans="1:8" x14ac:dyDescent="0.2">
      <c r="A21" s="4"/>
      <c r="B21" s="15" t="s">
        <v>146</v>
      </c>
      <c r="C21" s="12">
        <v>1305745.49</v>
      </c>
      <c r="D21" s="12">
        <v>82524.13</v>
      </c>
      <c r="E21" s="12">
        <f t="shared" ref="E21" si="18">C21+D21</f>
        <v>1388269.62</v>
      </c>
      <c r="F21" s="12">
        <v>1366668.77</v>
      </c>
      <c r="G21" s="12">
        <v>1221672.77</v>
      </c>
      <c r="H21" s="12">
        <f t="shared" ref="H21" si="19">E21-F21</f>
        <v>21600.850000000093</v>
      </c>
    </row>
    <row r="22" spans="1:8" x14ac:dyDescent="0.2">
      <c r="A22" s="4"/>
      <c r="B22" s="15" t="s">
        <v>147</v>
      </c>
      <c r="C22" s="12">
        <v>285995.88</v>
      </c>
      <c r="D22" s="12">
        <v>178750.18</v>
      </c>
      <c r="E22" s="12">
        <f t="shared" ref="E22" si="20">C22+D22</f>
        <v>464746.06</v>
      </c>
      <c r="F22" s="12">
        <v>272415.59000000003</v>
      </c>
      <c r="G22" s="12">
        <v>305847.28999999998</v>
      </c>
      <c r="H22" s="12">
        <f t="shared" ref="H22" si="21">E22-F22</f>
        <v>192330.46999999997</v>
      </c>
    </row>
    <row r="23" spans="1:8" x14ac:dyDescent="0.2">
      <c r="A23" s="4"/>
      <c r="B23" s="15" t="s">
        <v>148</v>
      </c>
      <c r="C23" s="12">
        <v>9542582.7400000002</v>
      </c>
      <c r="D23" s="12">
        <v>4602317.17</v>
      </c>
      <c r="E23" s="12">
        <f t="shared" ref="E23" si="22">C23+D23</f>
        <v>14144899.91</v>
      </c>
      <c r="F23" s="12">
        <v>11476737.52</v>
      </c>
      <c r="G23" s="12">
        <v>10545218.710000001</v>
      </c>
      <c r="H23" s="12">
        <f t="shared" ref="H23" si="23">E23-F23</f>
        <v>2668162.3900000006</v>
      </c>
    </row>
    <row r="24" spans="1:8" x14ac:dyDescent="0.2">
      <c r="A24" s="4"/>
      <c r="B24" s="15" t="s">
        <v>149</v>
      </c>
      <c r="C24" s="12">
        <v>905830.01</v>
      </c>
      <c r="D24" s="12">
        <v>61521.79</v>
      </c>
      <c r="E24" s="12">
        <f t="shared" ref="E24" si="24">C24+D24</f>
        <v>967351.8</v>
      </c>
      <c r="F24" s="12">
        <v>895751.64</v>
      </c>
      <c r="G24" s="12">
        <v>769419.34</v>
      </c>
      <c r="H24" s="12">
        <f t="shared" ref="H24" si="25">E24-F24</f>
        <v>71600.160000000033</v>
      </c>
    </row>
    <row r="25" spans="1:8" x14ac:dyDescent="0.2">
      <c r="A25" s="4"/>
      <c r="B25" s="15" t="s">
        <v>150</v>
      </c>
      <c r="C25" s="12">
        <v>1247623.05</v>
      </c>
      <c r="D25" s="12">
        <v>3143056.22</v>
      </c>
      <c r="E25" s="12">
        <f t="shared" ref="E25" si="26">C25+D25</f>
        <v>4390679.2700000005</v>
      </c>
      <c r="F25" s="12">
        <v>4189231.47</v>
      </c>
      <c r="G25" s="12">
        <v>4219723.3499999996</v>
      </c>
      <c r="H25" s="12">
        <f t="shared" ref="H25" si="27">E25-F25</f>
        <v>201447.80000000028</v>
      </c>
    </row>
    <row r="26" spans="1:8" x14ac:dyDescent="0.2">
      <c r="A26" s="4"/>
      <c r="B26" s="15" t="s">
        <v>151</v>
      </c>
      <c r="C26" s="12">
        <v>322102.73</v>
      </c>
      <c r="D26" s="12">
        <v>-24229.48</v>
      </c>
      <c r="E26" s="12">
        <f t="shared" ref="E26" si="28">C26+D26</f>
        <v>297873.25</v>
      </c>
      <c r="F26" s="12">
        <v>267819.36</v>
      </c>
      <c r="G26" s="12">
        <v>221088.08</v>
      </c>
      <c r="H26" s="12">
        <f t="shared" ref="H26" si="29">E26-F26</f>
        <v>30053.890000000014</v>
      </c>
    </row>
    <row r="27" spans="1:8" x14ac:dyDescent="0.2">
      <c r="A27" s="4"/>
      <c r="B27" s="15" t="s">
        <v>152</v>
      </c>
      <c r="C27" s="12">
        <v>158926.75</v>
      </c>
      <c r="D27" s="12">
        <v>5084.63</v>
      </c>
      <c r="E27" s="12">
        <f t="shared" ref="E27" si="30">C27+D27</f>
        <v>164011.38</v>
      </c>
      <c r="F27" s="12">
        <v>156259.47</v>
      </c>
      <c r="G27" s="12">
        <v>128416.08</v>
      </c>
      <c r="H27" s="12">
        <f t="shared" ref="H27" si="31">E27-F27</f>
        <v>7751.9100000000035</v>
      </c>
    </row>
    <row r="28" spans="1:8" x14ac:dyDescent="0.2">
      <c r="A28" s="4"/>
      <c r="B28" s="15" t="s">
        <v>153</v>
      </c>
      <c r="C28" s="12">
        <v>28087849.32</v>
      </c>
      <c r="D28" s="12">
        <v>26229516.379999999</v>
      </c>
      <c r="E28" s="12">
        <f t="shared" ref="E28" si="32">C28+D28</f>
        <v>54317365.700000003</v>
      </c>
      <c r="F28" s="12">
        <v>23301209.559999999</v>
      </c>
      <c r="G28" s="12">
        <v>19885645.280000001</v>
      </c>
      <c r="H28" s="12">
        <f t="shared" ref="H28" si="33">E28-F28</f>
        <v>31016156.140000004</v>
      </c>
    </row>
    <row r="29" spans="1:8" x14ac:dyDescent="0.2">
      <c r="A29" s="4"/>
      <c r="B29" s="15" t="s">
        <v>154</v>
      </c>
      <c r="C29" s="12">
        <v>6531413.8200000003</v>
      </c>
      <c r="D29" s="12">
        <v>-28463.119999999999</v>
      </c>
      <c r="E29" s="12">
        <f t="shared" ref="E29" si="34">C29+D29</f>
        <v>6502950.7000000002</v>
      </c>
      <c r="F29" s="12">
        <v>6149759.9199999999</v>
      </c>
      <c r="G29" s="12">
        <v>5711836.6699999999</v>
      </c>
      <c r="H29" s="12">
        <f t="shared" ref="H29" si="35">E29-F29</f>
        <v>353190.78000000026</v>
      </c>
    </row>
    <row r="30" spans="1:8" x14ac:dyDescent="0.2">
      <c r="A30" s="4"/>
      <c r="B30" s="15" t="s">
        <v>155</v>
      </c>
      <c r="C30" s="12">
        <v>1345622.03</v>
      </c>
      <c r="D30" s="12">
        <v>452638.58</v>
      </c>
      <c r="E30" s="12">
        <f t="shared" ref="E30" si="36">C30+D30</f>
        <v>1798260.61</v>
      </c>
      <c r="F30" s="12">
        <v>1635960.89</v>
      </c>
      <c r="G30" s="12">
        <v>1422063.92</v>
      </c>
      <c r="H30" s="12">
        <f t="shared" ref="H30" si="37">E30-F30</f>
        <v>162299.7200000002</v>
      </c>
    </row>
    <row r="31" spans="1:8" x14ac:dyDescent="0.2">
      <c r="A31" s="4"/>
      <c r="B31" s="15" t="s">
        <v>156</v>
      </c>
      <c r="C31" s="12">
        <v>592549.65</v>
      </c>
      <c r="D31" s="12">
        <v>57008.65</v>
      </c>
      <c r="E31" s="12">
        <f t="shared" ref="E31" si="38">C31+D31</f>
        <v>649558.30000000005</v>
      </c>
      <c r="F31" s="12">
        <v>564956.89</v>
      </c>
      <c r="G31" s="12">
        <v>470584.56</v>
      </c>
      <c r="H31" s="12">
        <f t="shared" ref="H31" si="39">E31-F31</f>
        <v>84601.410000000033</v>
      </c>
    </row>
    <row r="32" spans="1:8" x14ac:dyDescent="0.2">
      <c r="A32" s="4"/>
      <c r="B32" s="15" t="s">
        <v>157</v>
      </c>
      <c r="C32" s="12">
        <v>493381.93</v>
      </c>
      <c r="D32" s="12">
        <v>48973.03</v>
      </c>
      <c r="E32" s="12">
        <f t="shared" ref="E32" si="40">C32+D32</f>
        <v>542354.96</v>
      </c>
      <c r="F32" s="12">
        <v>497695.51</v>
      </c>
      <c r="G32" s="12">
        <v>418448.88</v>
      </c>
      <c r="H32" s="12">
        <f t="shared" ref="H32" si="41">E32-F32</f>
        <v>44659.449999999953</v>
      </c>
    </row>
    <row r="33" spans="1:8" x14ac:dyDescent="0.2">
      <c r="A33" s="4"/>
      <c r="B33" s="15" t="s">
        <v>158</v>
      </c>
      <c r="C33" s="12">
        <v>674240.2</v>
      </c>
      <c r="D33" s="12">
        <v>30043.66</v>
      </c>
      <c r="E33" s="12">
        <f t="shared" ref="E33" si="42">C33+D33</f>
        <v>704283.86</v>
      </c>
      <c r="F33" s="12">
        <v>628901.77</v>
      </c>
      <c r="G33" s="12">
        <v>531132.48</v>
      </c>
      <c r="H33" s="12">
        <f t="shared" ref="H33" si="43">E33-F33</f>
        <v>75382.089999999967</v>
      </c>
    </row>
    <row r="34" spans="1:8" x14ac:dyDescent="0.2">
      <c r="A34" s="4"/>
      <c r="B34" s="15" t="s">
        <v>159</v>
      </c>
      <c r="C34" s="12">
        <v>0</v>
      </c>
      <c r="D34" s="12">
        <v>0</v>
      </c>
      <c r="E34" s="12">
        <f t="shared" ref="E34" si="44">C34+D34</f>
        <v>0</v>
      </c>
      <c r="F34" s="12">
        <v>352.5</v>
      </c>
      <c r="G34" s="12">
        <v>0</v>
      </c>
      <c r="H34" s="12">
        <f t="shared" ref="H34" si="45">E34-F34</f>
        <v>-352.5</v>
      </c>
    </row>
    <row r="35" spans="1:8" x14ac:dyDescent="0.2">
      <c r="A35" s="4"/>
      <c r="B35" s="15"/>
      <c r="C35" s="12"/>
      <c r="D35" s="12"/>
      <c r="E35" s="12"/>
      <c r="F35" s="12"/>
      <c r="G35" s="12"/>
      <c r="H35" s="12"/>
    </row>
    <row r="36" spans="1:8" x14ac:dyDescent="0.2">
      <c r="A36" s="17"/>
      <c r="B36" s="31" t="s">
        <v>51</v>
      </c>
      <c r="C36" s="40">
        <f t="shared" ref="C36:H36" si="46">SUM(C6:C35)</f>
        <v>94839000.000000015</v>
      </c>
      <c r="D36" s="40">
        <f t="shared" si="46"/>
        <v>53811215.659999996</v>
      </c>
      <c r="E36" s="40">
        <f t="shared" si="46"/>
        <v>148650215.66000003</v>
      </c>
      <c r="F36" s="40">
        <f t="shared" si="46"/>
        <v>109921922.43000001</v>
      </c>
      <c r="G36" s="40">
        <f t="shared" si="46"/>
        <v>100948564.07000001</v>
      </c>
      <c r="H36" s="40">
        <f t="shared" si="46"/>
        <v>38728293.230000004</v>
      </c>
    </row>
    <row r="39" spans="1:8" ht="45" customHeight="1" x14ac:dyDescent="0.2">
      <c r="A39" s="41" t="s">
        <v>161</v>
      </c>
      <c r="B39" s="42"/>
      <c r="C39" s="42"/>
      <c r="D39" s="42"/>
      <c r="E39" s="42"/>
      <c r="F39" s="42"/>
      <c r="G39" s="42"/>
      <c r="H39" s="43"/>
    </row>
    <row r="40" spans="1:8" x14ac:dyDescent="0.2">
      <c r="A40" s="46" t="s">
        <v>52</v>
      </c>
      <c r="B40" s="47"/>
      <c r="C40" s="41" t="s">
        <v>58</v>
      </c>
      <c r="D40" s="42"/>
      <c r="E40" s="42"/>
      <c r="F40" s="42"/>
      <c r="G40" s="43"/>
      <c r="H40" s="44" t="s">
        <v>57</v>
      </c>
    </row>
    <row r="41" spans="1:8" ht="22.5" x14ac:dyDescent="0.2">
      <c r="A41" s="48"/>
      <c r="B41" s="49"/>
      <c r="C41" s="8" t="s">
        <v>53</v>
      </c>
      <c r="D41" s="8" t="s">
        <v>123</v>
      </c>
      <c r="E41" s="8" t="s">
        <v>54</v>
      </c>
      <c r="F41" s="8" t="s">
        <v>55</v>
      </c>
      <c r="G41" s="8" t="s">
        <v>56</v>
      </c>
      <c r="H41" s="45"/>
    </row>
    <row r="42" spans="1:8" x14ac:dyDescent="0.2">
      <c r="A42" s="50"/>
      <c r="B42" s="51"/>
      <c r="C42" s="9">
        <v>1</v>
      </c>
      <c r="D42" s="9">
        <v>2</v>
      </c>
      <c r="E42" s="9" t="s">
        <v>124</v>
      </c>
      <c r="F42" s="9">
        <v>4</v>
      </c>
      <c r="G42" s="9">
        <v>5</v>
      </c>
      <c r="H42" s="9" t="s">
        <v>125</v>
      </c>
    </row>
    <row r="43" spans="1:8" x14ac:dyDescent="0.2">
      <c r="A43" s="4"/>
      <c r="B43" s="2" t="s">
        <v>8</v>
      </c>
      <c r="C43" s="12">
        <v>0</v>
      </c>
      <c r="D43" s="12">
        <v>0</v>
      </c>
      <c r="E43" s="12">
        <f>C43+D43</f>
        <v>0</v>
      </c>
      <c r="F43" s="12">
        <v>0</v>
      </c>
      <c r="G43" s="12">
        <v>0</v>
      </c>
      <c r="H43" s="12">
        <f>E43-F43</f>
        <v>0</v>
      </c>
    </row>
    <row r="44" spans="1:8" x14ac:dyDescent="0.2">
      <c r="A44" s="4"/>
      <c r="B44" s="2" t="s">
        <v>9</v>
      </c>
      <c r="C44" s="12">
        <v>0</v>
      </c>
      <c r="D44" s="12">
        <v>0</v>
      </c>
      <c r="E44" s="12">
        <f t="shared" ref="E44:E46" si="47">C44+D44</f>
        <v>0</v>
      </c>
      <c r="F44" s="12">
        <v>0</v>
      </c>
      <c r="G44" s="12">
        <v>0</v>
      </c>
      <c r="H44" s="12">
        <f t="shared" ref="H44:H46" si="48">E44-F44</f>
        <v>0</v>
      </c>
    </row>
    <row r="45" spans="1:8" x14ac:dyDescent="0.2">
      <c r="A45" s="4"/>
      <c r="B45" s="2" t="s">
        <v>10</v>
      </c>
      <c r="C45" s="12">
        <v>0</v>
      </c>
      <c r="D45" s="12">
        <v>0</v>
      </c>
      <c r="E45" s="12">
        <f t="shared" si="47"/>
        <v>0</v>
      </c>
      <c r="F45" s="12">
        <v>0</v>
      </c>
      <c r="G45" s="12">
        <v>0</v>
      </c>
      <c r="H45" s="12">
        <f t="shared" si="48"/>
        <v>0</v>
      </c>
    </row>
    <row r="46" spans="1:8" x14ac:dyDescent="0.2">
      <c r="A46" s="4"/>
      <c r="B46" s="2" t="s">
        <v>127</v>
      </c>
      <c r="C46" s="12">
        <v>0</v>
      </c>
      <c r="D46" s="12">
        <v>0</v>
      </c>
      <c r="E46" s="12">
        <f t="shared" si="47"/>
        <v>0</v>
      </c>
      <c r="F46" s="12">
        <v>0</v>
      </c>
      <c r="G46" s="12">
        <v>0</v>
      </c>
      <c r="H46" s="12">
        <f t="shared" si="48"/>
        <v>0</v>
      </c>
    </row>
    <row r="47" spans="1:8" x14ac:dyDescent="0.2">
      <c r="A47" s="17"/>
      <c r="B47" s="31" t="s">
        <v>51</v>
      </c>
      <c r="C47" s="40">
        <f t="shared" ref="C47:H47" si="49">SUM(C43:C46)</f>
        <v>0</v>
      </c>
      <c r="D47" s="40">
        <f t="shared" si="49"/>
        <v>0</v>
      </c>
      <c r="E47" s="40">
        <f t="shared" si="49"/>
        <v>0</v>
      </c>
      <c r="F47" s="40">
        <f t="shared" si="49"/>
        <v>0</v>
      </c>
      <c r="G47" s="40">
        <f t="shared" si="49"/>
        <v>0</v>
      </c>
      <c r="H47" s="40">
        <f t="shared" si="49"/>
        <v>0</v>
      </c>
    </row>
    <row r="50" spans="1:8" ht="45" customHeight="1" x14ac:dyDescent="0.2">
      <c r="A50" s="41" t="s">
        <v>162</v>
      </c>
      <c r="B50" s="42"/>
      <c r="C50" s="42"/>
      <c r="D50" s="42"/>
      <c r="E50" s="42"/>
      <c r="F50" s="42"/>
      <c r="G50" s="42"/>
      <c r="H50" s="43"/>
    </row>
    <row r="51" spans="1:8" x14ac:dyDescent="0.2">
      <c r="A51" s="46" t="s">
        <v>52</v>
      </c>
      <c r="B51" s="47"/>
      <c r="C51" s="41" t="s">
        <v>58</v>
      </c>
      <c r="D51" s="42"/>
      <c r="E51" s="42"/>
      <c r="F51" s="42"/>
      <c r="G51" s="43"/>
      <c r="H51" s="44" t="s">
        <v>57</v>
      </c>
    </row>
    <row r="52" spans="1:8" ht="22.5" x14ac:dyDescent="0.2">
      <c r="A52" s="48"/>
      <c r="B52" s="49"/>
      <c r="C52" s="8" t="s">
        <v>53</v>
      </c>
      <c r="D52" s="8" t="s">
        <v>123</v>
      </c>
      <c r="E52" s="8" t="s">
        <v>54</v>
      </c>
      <c r="F52" s="8" t="s">
        <v>55</v>
      </c>
      <c r="G52" s="8" t="s">
        <v>56</v>
      </c>
      <c r="H52" s="45"/>
    </row>
    <row r="53" spans="1:8" x14ac:dyDescent="0.2">
      <c r="A53" s="50"/>
      <c r="B53" s="51"/>
      <c r="C53" s="9">
        <v>1</v>
      </c>
      <c r="D53" s="9">
        <v>2</v>
      </c>
      <c r="E53" s="9" t="s">
        <v>124</v>
      </c>
      <c r="F53" s="9">
        <v>4</v>
      </c>
      <c r="G53" s="9">
        <v>5</v>
      </c>
      <c r="H53" s="9" t="s">
        <v>125</v>
      </c>
    </row>
    <row r="54" spans="1:8" x14ac:dyDescent="0.2">
      <c r="A54" s="4"/>
      <c r="B54" s="19" t="s">
        <v>12</v>
      </c>
      <c r="C54" s="12">
        <v>0</v>
      </c>
      <c r="D54" s="12">
        <v>0</v>
      </c>
      <c r="E54" s="12">
        <f t="shared" ref="E54:E60" si="50">C54+D54</f>
        <v>0</v>
      </c>
      <c r="F54" s="12">
        <v>0</v>
      </c>
      <c r="G54" s="12">
        <v>0</v>
      </c>
      <c r="H54" s="12">
        <f t="shared" ref="H54:H60" si="51">E54-F54</f>
        <v>0</v>
      </c>
    </row>
    <row r="55" spans="1:8" x14ac:dyDescent="0.2">
      <c r="A55" s="4"/>
      <c r="B55" s="19" t="s">
        <v>11</v>
      </c>
      <c r="C55" s="12">
        <v>0</v>
      </c>
      <c r="D55" s="12">
        <v>0</v>
      </c>
      <c r="E55" s="12">
        <f t="shared" si="50"/>
        <v>0</v>
      </c>
      <c r="F55" s="12">
        <v>0</v>
      </c>
      <c r="G55" s="12">
        <v>0</v>
      </c>
      <c r="H55" s="12">
        <f t="shared" si="51"/>
        <v>0</v>
      </c>
    </row>
    <row r="56" spans="1:8" x14ac:dyDescent="0.2">
      <c r="A56" s="4"/>
      <c r="B56" s="19" t="s">
        <v>13</v>
      </c>
      <c r="C56" s="12">
        <v>0</v>
      </c>
      <c r="D56" s="12">
        <v>0</v>
      </c>
      <c r="E56" s="12">
        <f t="shared" si="50"/>
        <v>0</v>
      </c>
      <c r="F56" s="12">
        <v>0</v>
      </c>
      <c r="G56" s="12">
        <v>0</v>
      </c>
      <c r="H56" s="12">
        <f t="shared" si="51"/>
        <v>0</v>
      </c>
    </row>
    <row r="57" spans="1:8" x14ac:dyDescent="0.2">
      <c r="A57" s="4"/>
      <c r="B57" s="19" t="s">
        <v>25</v>
      </c>
      <c r="C57" s="12">
        <v>0</v>
      </c>
      <c r="D57" s="12">
        <v>0</v>
      </c>
      <c r="E57" s="12">
        <f t="shared" si="50"/>
        <v>0</v>
      </c>
      <c r="F57" s="12">
        <v>0</v>
      </c>
      <c r="G57" s="12">
        <v>0</v>
      </c>
      <c r="H57" s="12">
        <f t="shared" si="51"/>
        <v>0</v>
      </c>
    </row>
    <row r="58" spans="1:8" ht="11.25" customHeight="1" x14ac:dyDescent="0.2">
      <c r="A58" s="4"/>
      <c r="B58" s="19" t="s">
        <v>26</v>
      </c>
      <c r="C58" s="12">
        <v>0</v>
      </c>
      <c r="D58" s="12">
        <v>0</v>
      </c>
      <c r="E58" s="12">
        <f t="shared" si="50"/>
        <v>0</v>
      </c>
      <c r="F58" s="12">
        <v>0</v>
      </c>
      <c r="G58" s="12">
        <v>0</v>
      </c>
      <c r="H58" s="12">
        <f t="shared" si="51"/>
        <v>0</v>
      </c>
    </row>
    <row r="59" spans="1:8" x14ac:dyDescent="0.2">
      <c r="A59" s="4"/>
      <c r="B59" s="19" t="s">
        <v>33</v>
      </c>
      <c r="C59" s="12">
        <v>0</v>
      </c>
      <c r="D59" s="12">
        <v>0</v>
      </c>
      <c r="E59" s="12">
        <f t="shared" si="50"/>
        <v>0</v>
      </c>
      <c r="F59" s="12">
        <v>0</v>
      </c>
      <c r="G59" s="12">
        <v>0</v>
      </c>
      <c r="H59" s="12">
        <f t="shared" si="51"/>
        <v>0</v>
      </c>
    </row>
    <row r="60" spans="1:8" x14ac:dyDescent="0.2">
      <c r="A60" s="4"/>
      <c r="B60" s="19" t="s">
        <v>14</v>
      </c>
      <c r="C60" s="12">
        <v>0</v>
      </c>
      <c r="D60" s="12">
        <v>0</v>
      </c>
      <c r="E60" s="12">
        <f t="shared" si="50"/>
        <v>0</v>
      </c>
      <c r="F60" s="12">
        <v>0</v>
      </c>
      <c r="G60" s="12">
        <v>0</v>
      </c>
      <c r="H60" s="12">
        <f t="shared" si="51"/>
        <v>0</v>
      </c>
    </row>
    <row r="61" spans="1:8" x14ac:dyDescent="0.2">
      <c r="A61" s="17"/>
      <c r="B61" s="31" t="s">
        <v>51</v>
      </c>
      <c r="C61" s="40">
        <f t="shared" ref="C61:H61" si="52">SUM(C54:C60)</f>
        <v>0</v>
      </c>
      <c r="D61" s="40">
        <f t="shared" si="52"/>
        <v>0</v>
      </c>
      <c r="E61" s="40">
        <f t="shared" si="52"/>
        <v>0</v>
      </c>
      <c r="F61" s="40">
        <f t="shared" si="52"/>
        <v>0</v>
      </c>
      <c r="G61" s="40">
        <f t="shared" si="52"/>
        <v>0</v>
      </c>
      <c r="H61" s="40">
        <f t="shared" si="52"/>
        <v>0</v>
      </c>
    </row>
    <row r="63" spans="1:8" x14ac:dyDescent="0.2">
      <c r="A63" s="1" t="s">
        <v>126</v>
      </c>
    </row>
    <row r="67" spans="2:11" ht="15" customHeight="1" x14ac:dyDescent="0.2">
      <c r="B67" s="52" t="s">
        <v>164</v>
      </c>
      <c r="C67" s="52"/>
      <c r="D67" s="52"/>
      <c r="E67" s="52"/>
      <c r="F67" s="52"/>
      <c r="G67" s="52"/>
      <c r="H67" s="52"/>
      <c r="I67" s="53"/>
      <c r="J67" s="53"/>
      <c r="K67" s="53"/>
    </row>
    <row r="68" spans="2:11" ht="15" customHeight="1" x14ac:dyDescent="0.2">
      <c r="B68" s="52" t="s">
        <v>165</v>
      </c>
      <c r="C68" s="52"/>
      <c r="D68" s="52"/>
      <c r="E68" s="52"/>
      <c r="F68" s="52"/>
      <c r="G68" s="52"/>
      <c r="H68" s="52"/>
      <c r="I68" s="53"/>
      <c r="J68" s="53"/>
      <c r="K68" s="53"/>
    </row>
  </sheetData>
  <sheetProtection formatCells="0" formatColumns="0" formatRows="0" insertRows="0" deleteRows="0" autoFilter="0"/>
  <mergeCells count="14">
    <mergeCell ref="B67:H67"/>
    <mergeCell ref="B68:H68"/>
    <mergeCell ref="A50:H50"/>
    <mergeCell ref="A51:B53"/>
    <mergeCell ref="C51:G51"/>
    <mergeCell ref="H51:H52"/>
    <mergeCell ref="C40:G40"/>
    <mergeCell ref="H40:H41"/>
    <mergeCell ref="A1:H1"/>
    <mergeCell ref="A2:B4"/>
    <mergeCell ref="A39:H39"/>
    <mergeCell ref="A40:B42"/>
    <mergeCell ref="C2:G2"/>
    <mergeCell ref="H2:H3"/>
  </mergeCells>
  <printOptions horizontalCentered="1"/>
  <pageMargins left="0.27559055118110237" right="0.19685039370078741" top="0.39370078740157483" bottom="0.23622047244094491" header="0.31496062992125984" footer="0.31496062992125984"/>
  <pageSetup paperSize="141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topLeftCell="A13" workbookViewId="0">
      <selection activeCell="B43" sqref="A1:K43"/>
    </sheetView>
  </sheetViews>
  <sheetFormatPr baseColWidth="10" defaultRowHeight="11.25" x14ac:dyDescent="0.2"/>
  <cols>
    <col min="1" max="1" width="1.33203125" style="3" customWidth="1"/>
    <col min="2" max="2" width="77.6640625" style="3" customWidth="1"/>
    <col min="3" max="8" width="18.33203125" style="3" customWidth="1"/>
    <col min="9" max="16384" width="12" style="3"/>
  </cols>
  <sheetData>
    <row r="1" spans="1:8" ht="50.1" customHeight="1" x14ac:dyDescent="0.2">
      <c r="A1" s="41" t="s">
        <v>163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4" t="s">
        <v>15</v>
      </c>
      <c r="B5" s="23"/>
      <c r="C5" s="35">
        <f t="shared" ref="C5:H5" si="0">SUM(C6:C13)</f>
        <v>45133377.419999994</v>
      </c>
      <c r="D5" s="35">
        <f t="shared" si="0"/>
        <v>14482934.649999999</v>
      </c>
      <c r="E5" s="35">
        <f t="shared" si="0"/>
        <v>59616312.07</v>
      </c>
      <c r="F5" s="35">
        <f t="shared" si="0"/>
        <v>55423393.060000002</v>
      </c>
      <c r="G5" s="35">
        <f t="shared" si="0"/>
        <v>51705455.140000001</v>
      </c>
      <c r="H5" s="35">
        <f t="shared" si="0"/>
        <v>4192919.0099999993</v>
      </c>
    </row>
    <row r="6" spans="1:8" x14ac:dyDescent="0.2">
      <c r="A6" s="22"/>
      <c r="B6" s="25" t="s">
        <v>41</v>
      </c>
      <c r="C6" s="12">
        <v>6411063</v>
      </c>
      <c r="D6" s="12">
        <v>433077.13</v>
      </c>
      <c r="E6" s="12">
        <f>C6+D6</f>
        <v>6844140.1299999999</v>
      </c>
      <c r="F6" s="12">
        <v>6704511.4500000002</v>
      </c>
      <c r="G6" s="12">
        <v>6505158.6200000001</v>
      </c>
      <c r="H6" s="12">
        <f>E6-F6</f>
        <v>139628.6799999997</v>
      </c>
    </row>
    <row r="7" spans="1:8" x14ac:dyDescent="0.2">
      <c r="A7" s="22"/>
      <c r="B7" s="25" t="s">
        <v>16</v>
      </c>
      <c r="C7" s="12">
        <v>456941.55</v>
      </c>
      <c r="D7" s="12">
        <v>66090.850000000006</v>
      </c>
      <c r="E7" s="12">
        <f t="shared" ref="E7:E13" si="1">C7+D7</f>
        <v>523032.4</v>
      </c>
      <c r="F7" s="12">
        <v>492663.13</v>
      </c>
      <c r="G7" s="12">
        <v>404671.51</v>
      </c>
      <c r="H7" s="12">
        <f t="shared" ref="H7:H13" si="2">E7-F7</f>
        <v>30369.270000000019</v>
      </c>
    </row>
    <row r="8" spans="1:8" x14ac:dyDescent="0.2">
      <c r="A8" s="22"/>
      <c r="B8" s="25" t="s">
        <v>128</v>
      </c>
      <c r="C8" s="12">
        <v>14894408.91</v>
      </c>
      <c r="D8" s="12">
        <v>5203657.46</v>
      </c>
      <c r="E8" s="12">
        <f t="shared" si="1"/>
        <v>20098066.370000001</v>
      </c>
      <c r="F8" s="12">
        <v>18363441.289999999</v>
      </c>
      <c r="G8" s="12">
        <v>17780144.75</v>
      </c>
      <c r="H8" s="12">
        <f t="shared" si="2"/>
        <v>1734625.0800000019</v>
      </c>
    </row>
    <row r="9" spans="1:8" x14ac:dyDescent="0.2">
      <c r="A9" s="22"/>
      <c r="B9" s="25" t="s">
        <v>3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22"/>
      <c r="B10" s="25" t="s">
        <v>22</v>
      </c>
      <c r="C10" s="12">
        <v>7617345.4000000004</v>
      </c>
      <c r="D10" s="12">
        <v>77518.559999999998</v>
      </c>
      <c r="E10" s="12">
        <f t="shared" si="1"/>
        <v>7694863.96</v>
      </c>
      <c r="F10" s="12">
        <v>7212412.3200000003</v>
      </c>
      <c r="G10" s="12">
        <v>6600870.1100000003</v>
      </c>
      <c r="H10" s="12">
        <f t="shared" si="2"/>
        <v>482451.63999999966</v>
      </c>
    </row>
    <row r="11" spans="1:8" x14ac:dyDescent="0.2">
      <c r="A11" s="22"/>
      <c r="B11" s="25" t="s">
        <v>17</v>
      </c>
      <c r="C11" s="12">
        <v>0</v>
      </c>
      <c r="D11" s="12">
        <v>0</v>
      </c>
      <c r="E11" s="12">
        <f t="shared" si="1"/>
        <v>0</v>
      </c>
      <c r="F11" s="12">
        <v>0</v>
      </c>
      <c r="G11" s="12">
        <v>0</v>
      </c>
      <c r="H11" s="12">
        <f t="shared" si="2"/>
        <v>0</v>
      </c>
    </row>
    <row r="12" spans="1:8" x14ac:dyDescent="0.2">
      <c r="A12" s="22"/>
      <c r="B12" s="25" t="s">
        <v>42</v>
      </c>
      <c r="C12" s="12">
        <v>10991719.619999999</v>
      </c>
      <c r="D12" s="12">
        <v>3907445.73</v>
      </c>
      <c r="E12" s="12">
        <f t="shared" si="1"/>
        <v>14899165.35</v>
      </c>
      <c r="F12" s="12">
        <v>14143896.710000001</v>
      </c>
      <c r="G12" s="12">
        <v>12476402.23</v>
      </c>
      <c r="H12" s="12">
        <f t="shared" si="2"/>
        <v>755268.63999999873</v>
      </c>
    </row>
    <row r="13" spans="1:8" x14ac:dyDescent="0.2">
      <c r="A13" s="22"/>
      <c r="B13" s="25" t="s">
        <v>18</v>
      </c>
      <c r="C13" s="12">
        <v>4761898.9400000004</v>
      </c>
      <c r="D13" s="12">
        <v>4795144.92</v>
      </c>
      <c r="E13" s="12">
        <f t="shared" si="1"/>
        <v>9557043.8599999994</v>
      </c>
      <c r="F13" s="12">
        <v>8506468.1600000001</v>
      </c>
      <c r="G13" s="12">
        <v>7938207.9199999999</v>
      </c>
      <c r="H13" s="12">
        <f t="shared" si="2"/>
        <v>1050575.6999999993</v>
      </c>
    </row>
    <row r="14" spans="1:8" x14ac:dyDescent="0.2">
      <c r="A14" s="24" t="s">
        <v>19</v>
      </c>
      <c r="B14" s="26"/>
      <c r="C14" s="35">
        <f t="shared" ref="C14:H14" si="3">SUM(C15:C21)</f>
        <v>47604594.020000003</v>
      </c>
      <c r="D14" s="35">
        <f t="shared" si="3"/>
        <v>36165864.549999997</v>
      </c>
      <c r="E14" s="35">
        <f t="shared" si="3"/>
        <v>83770458.570000008</v>
      </c>
      <c r="F14" s="35">
        <f t="shared" si="3"/>
        <v>49496633.990000002</v>
      </c>
      <c r="G14" s="35">
        <f t="shared" si="3"/>
        <v>44343188.170000002</v>
      </c>
      <c r="H14" s="35">
        <f t="shared" si="3"/>
        <v>34273824.580000013</v>
      </c>
    </row>
    <row r="15" spans="1:8" x14ac:dyDescent="0.2">
      <c r="A15" s="22"/>
      <c r="B15" s="25" t="s">
        <v>43</v>
      </c>
      <c r="C15" s="12">
        <v>674240.2</v>
      </c>
      <c r="D15" s="12">
        <v>30043.66</v>
      </c>
      <c r="E15" s="12">
        <f>C15+D15</f>
        <v>704283.86</v>
      </c>
      <c r="F15" s="12">
        <v>628901.77</v>
      </c>
      <c r="G15" s="12">
        <v>531132.48</v>
      </c>
      <c r="H15" s="12">
        <f t="shared" ref="H15:H21" si="4">E15-F15</f>
        <v>75382.089999999967</v>
      </c>
    </row>
    <row r="16" spans="1:8" x14ac:dyDescent="0.2">
      <c r="A16" s="22"/>
      <c r="B16" s="25" t="s">
        <v>27</v>
      </c>
      <c r="C16" s="12">
        <v>38536262.07</v>
      </c>
      <c r="D16" s="12">
        <v>30887975.329999998</v>
      </c>
      <c r="E16" s="12">
        <f t="shared" ref="E16:E21" si="5">C16+D16</f>
        <v>69424237.400000006</v>
      </c>
      <c r="F16" s="12">
        <v>35668318.710000001</v>
      </c>
      <c r="G16" s="12">
        <v>31194903.32</v>
      </c>
      <c r="H16" s="12">
        <f t="shared" si="4"/>
        <v>33755918.690000005</v>
      </c>
    </row>
    <row r="17" spans="1:8" x14ac:dyDescent="0.2">
      <c r="A17" s="22"/>
      <c r="B17" s="25" t="s">
        <v>20</v>
      </c>
      <c r="C17" s="12">
        <v>0</v>
      </c>
      <c r="D17" s="12">
        <v>0</v>
      </c>
      <c r="E17" s="12">
        <f t="shared" si="5"/>
        <v>0</v>
      </c>
      <c r="F17" s="12">
        <v>0</v>
      </c>
      <c r="G17" s="12">
        <v>0</v>
      </c>
      <c r="H17" s="12">
        <f t="shared" si="4"/>
        <v>0</v>
      </c>
    </row>
    <row r="18" spans="1:8" x14ac:dyDescent="0.2">
      <c r="A18" s="22"/>
      <c r="B18" s="25" t="s">
        <v>44</v>
      </c>
      <c r="C18" s="12">
        <v>4530499.04</v>
      </c>
      <c r="D18" s="12">
        <v>1741631.66</v>
      </c>
      <c r="E18" s="12">
        <f t="shared" si="5"/>
        <v>6272130.7000000002</v>
      </c>
      <c r="F18" s="12">
        <v>6039218.8499999996</v>
      </c>
      <c r="G18" s="12">
        <v>5730353.9100000001</v>
      </c>
      <c r="H18" s="12">
        <f t="shared" si="4"/>
        <v>232911.85000000056</v>
      </c>
    </row>
    <row r="19" spans="1:8" x14ac:dyDescent="0.2">
      <c r="A19" s="22"/>
      <c r="B19" s="25" t="s">
        <v>45</v>
      </c>
      <c r="C19" s="12">
        <v>1636739.21</v>
      </c>
      <c r="D19" s="12">
        <v>-41000</v>
      </c>
      <c r="E19" s="12">
        <f t="shared" si="5"/>
        <v>1595739.21</v>
      </c>
      <c r="F19" s="12">
        <v>1410633.04</v>
      </c>
      <c r="G19" s="12">
        <v>1297604.1200000001</v>
      </c>
      <c r="H19" s="12">
        <f t="shared" si="4"/>
        <v>185106.16999999993</v>
      </c>
    </row>
    <row r="20" spans="1:8" x14ac:dyDescent="0.2">
      <c r="A20" s="22"/>
      <c r="B20" s="25" t="s">
        <v>46</v>
      </c>
      <c r="C20" s="12">
        <v>2226853.5</v>
      </c>
      <c r="D20" s="12">
        <v>3547213.9</v>
      </c>
      <c r="E20" s="12">
        <f t="shared" si="5"/>
        <v>5774067.4000000004</v>
      </c>
      <c r="F20" s="12">
        <v>5749561.6200000001</v>
      </c>
      <c r="G20" s="12">
        <v>5589194.3399999999</v>
      </c>
      <c r="H20" s="12">
        <f t="shared" si="4"/>
        <v>24505.780000000261</v>
      </c>
    </row>
    <row r="21" spans="1:8" x14ac:dyDescent="0.2">
      <c r="A21" s="22"/>
      <c r="B21" s="25" t="s">
        <v>4</v>
      </c>
      <c r="C21" s="12">
        <v>0</v>
      </c>
      <c r="D21" s="12">
        <v>0</v>
      </c>
      <c r="E21" s="12">
        <f t="shared" si="5"/>
        <v>0</v>
      </c>
      <c r="F21" s="12">
        <v>0</v>
      </c>
      <c r="G21" s="12">
        <v>0</v>
      </c>
      <c r="H21" s="12">
        <f t="shared" si="4"/>
        <v>0</v>
      </c>
    </row>
    <row r="22" spans="1:8" x14ac:dyDescent="0.2">
      <c r="A22" s="24" t="s">
        <v>47</v>
      </c>
      <c r="B22" s="26"/>
      <c r="C22" s="35">
        <f t="shared" ref="C22:H22" si="6">SUM(C23:C31)</f>
        <v>2101028.56</v>
      </c>
      <c r="D22" s="35">
        <f t="shared" si="6"/>
        <v>3162416.4600000004</v>
      </c>
      <c r="E22" s="35">
        <f t="shared" si="6"/>
        <v>5263445.0200000005</v>
      </c>
      <c r="F22" s="35">
        <f t="shared" si="6"/>
        <v>5001542.88</v>
      </c>
      <c r="G22" s="35">
        <f t="shared" si="6"/>
        <v>4899920.76</v>
      </c>
      <c r="H22" s="35">
        <f t="shared" si="6"/>
        <v>261902.14000000025</v>
      </c>
    </row>
    <row r="23" spans="1:8" x14ac:dyDescent="0.2">
      <c r="A23" s="22"/>
      <c r="B23" s="25" t="s">
        <v>28</v>
      </c>
      <c r="C23" s="12">
        <v>322102.73</v>
      </c>
      <c r="D23" s="12">
        <v>-24229.48</v>
      </c>
      <c r="E23" s="12">
        <f>C23+D23</f>
        <v>297873.25</v>
      </c>
      <c r="F23" s="12">
        <v>267819.36</v>
      </c>
      <c r="G23" s="12">
        <v>221088.08</v>
      </c>
      <c r="H23" s="12">
        <f t="shared" ref="H23:H31" si="7">E23-F23</f>
        <v>30053.890000000014</v>
      </c>
    </row>
    <row r="24" spans="1:8" x14ac:dyDescent="0.2">
      <c r="A24" s="22"/>
      <c r="B24" s="25" t="s">
        <v>23</v>
      </c>
      <c r="C24" s="12">
        <v>1247623.05</v>
      </c>
      <c r="D24" s="12">
        <v>3143056.22</v>
      </c>
      <c r="E24" s="12">
        <f t="shared" ref="E24:E31" si="8">C24+D24</f>
        <v>4390679.2700000005</v>
      </c>
      <c r="F24" s="12">
        <v>4189231.47</v>
      </c>
      <c r="G24" s="12">
        <v>4219723.3499999996</v>
      </c>
      <c r="H24" s="12">
        <f t="shared" si="7"/>
        <v>201447.80000000028</v>
      </c>
    </row>
    <row r="25" spans="1:8" x14ac:dyDescent="0.2">
      <c r="A25" s="22"/>
      <c r="B25" s="25" t="s">
        <v>29</v>
      </c>
      <c r="C25" s="12">
        <v>0</v>
      </c>
      <c r="D25" s="12">
        <v>0</v>
      </c>
      <c r="E25" s="12">
        <f t="shared" si="8"/>
        <v>0</v>
      </c>
      <c r="F25" s="12">
        <v>0</v>
      </c>
      <c r="G25" s="12">
        <v>0</v>
      </c>
      <c r="H25" s="12">
        <f t="shared" si="7"/>
        <v>0</v>
      </c>
    </row>
    <row r="26" spans="1:8" x14ac:dyDescent="0.2">
      <c r="A26" s="22"/>
      <c r="B26" s="25" t="s">
        <v>48</v>
      </c>
      <c r="C26" s="12">
        <v>0</v>
      </c>
      <c r="D26" s="12">
        <v>0</v>
      </c>
      <c r="E26" s="12">
        <f t="shared" si="8"/>
        <v>0</v>
      </c>
      <c r="F26" s="12">
        <v>0</v>
      </c>
      <c r="G26" s="12">
        <v>0</v>
      </c>
      <c r="H26" s="12">
        <f t="shared" si="7"/>
        <v>0</v>
      </c>
    </row>
    <row r="27" spans="1:8" x14ac:dyDescent="0.2">
      <c r="A27" s="22"/>
      <c r="B27" s="25" t="s">
        <v>21</v>
      </c>
      <c r="C27" s="12">
        <v>0</v>
      </c>
      <c r="D27" s="12">
        <v>0</v>
      </c>
      <c r="E27" s="12">
        <f t="shared" si="8"/>
        <v>0</v>
      </c>
      <c r="F27" s="12">
        <v>0</v>
      </c>
      <c r="G27" s="12">
        <v>0</v>
      </c>
      <c r="H27" s="12">
        <f t="shared" si="7"/>
        <v>0</v>
      </c>
    </row>
    <row r="28" spans="1:8" x14ac:dyDescent="0.2">
      <c r="A28" s="22"/>
      <c r="B28" s="25" t="s">
        <v>5</v>
      </c>
      <c r="C28" s="12">
        <v>0</v>
      </c>
      <c r="D28" s="12">
        <v>0</v>
      </c>
      <c r="E28" s="12">
        <f t="shared" si="8"/>
        <v>0</v>
      </c>
      <c r="F28" s="12">
        <v>0</v>
      </c>
      <c r="G28" s="12">
        <v>0</v>
      </c>
      <c r="H28" s="12">
        <f t="shared" si="7"/>
        <v>0</v>
      </c>
    </row>
    <row r="29" spans="1:8" x14ac:dyDescent="0.2">
      <c r="A29" s="22"/>
      <c r="B29" s="25" t="s">
        <v>6</v>
      </c>
      <c r="C29" s="12">
        <v>531302.78</v>
      </c>
      <c r="D29" s="12">
        <v>43589.72</v>
      </c>
      <c r="E29" s="12">
        <f t="shared" si="8"/>
        <v>574892.5</v>
      </c>
      <c r="F29" s="12">
        <v>544492.05000000005</v>
      </c>
      <c r="G29" s="12">
        <v>459109.33</v>
      </c>
      <c r="H29" s="12">
        <f t="shared" si="7"/>
        <v>30400.449999999953</v>
      </c>
    </row>
    <row r="30" spans="1:8" x14ac:dyDescent="0.2">
      <c r="A30" s="22"/>
      <c r="B30" s="25" t="s">
        <v>49</v>
      </c>
      <c r="C30" s="12">
        <v>0</v>
      </c>
      <c r="D30" s="12">
        <v>0</v>
      </c>
      <c r="E30" s="12">
        <f t="shared" si="8"/>
        <v>0</v>
      </c>
      <c r="F30" s="12">
        <v>0</v>
      </c>
      <c r="G30" s="12">
        <v>0</v>
      </c>
      <c r="H30" s="12">
        <f t="shared" si="7"/>
        <v>0</v>
      </c>
    </row>
    <row r="31" spans="1:8" x14ac:dyDescent="0.2">
      <c r="A31" s="22"/>
      <c r="B31" s="25" t="s">
        <v>30</v>
      </c>
      <c r="C31" s="12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7"/>
        <v>0</v>
      </c>
    </row>
    <row r="32" spans="1:8" x14ac:dyDescent="0.2">
      <c r="A32" s="24" t="s">
        <v>31</v>
      </c>
      <c r="B32" s="26"/>
      <c r="C32" s="35">
        <f t="shared" ref="C32:H32" si="9">SUM(C33:C36)</f>
        <v>0</v>
      </c>
      <c r="D32" s="35">
        <f t="shared" si="9"/>
        <v>0</v>
      </c>
      <c r="E32" s="35">
        <f t="shared" si="9"/>
        <v>0</v>
      </c>
      <c r="F32" s="35">
        <f t="shared" si="9"/>
        <v>0</v>
      </c>
      <c r="G32" s="35">
        <f t="shared" si="9"/>
        <v>0</v>
      </c>
      <c r="H32" s="35">
        <f t="shared" si="9"/>
        <v>0</v>
      </c>
    </row>
    <row r="33" spans="1:11" x14ac:dyDescent="0.2">
      <c r="A33" s="22"/>
      <c r="B33" s="25" t="s">
        <v>50</v>
      </c>
      <c r="C33" s="12">
        <v>0</v>
      </c>
      <c r="D33" s="12">
        <v>0</v>
      </c>
      <c r="E33" s="12">
        <f>C33+D33</f>
        <v>0</v>
      </c>
      <c r="F33" s="12">
        <v>0</v>
      </c>
      <c r="G33" s="12">
        <v>0</v>
      </c>
      <c r="H33" s="12">
        <f t="shared" ref="H33:H36" si="10">E33-F33</f>
        <v>0</v>
      </c>
    </row>
    <row r="34" spans="1:11" ht="11.25" customHeight="1" x14ac:dyDescent="0.2">
      <c r="A34" s="22"/>
      <c r="B34" s="25" t="s">
        <v>24</v>
      </c>
      <c r="C34" s="12">
        <v>0</v>
      </c>
      <c r="D34" s="12">
        <v>0</v>
      </c>
      <c r="E34" s="12">
        <f t="shared" ref="E34:E36" si="11">C34+D34</f>
        <v>0</v>
      </c>
      <c r="F34" s="12">
        <v>0</v>
      </c>
      <c r="G34" s="12">
        <v>0</v>
      </c>
      <c r="H34" s="12">
        <f t="shared" si="10"/>
        <v>0</v>
      </c>
    </row>
    <row r="35" spans="1:11" x14ac:dyDescent="0.2">
      <c r="A35" s="22"/>
      <c r="B35" s="25" t="s">
        <v>32</v>
      </c>
      <c r="C35" s="12">
        <v>0</v>
      </c>
      <c r="D35" s="12">
        <v>0</v>
      </c>
      <c r="E35" s="12">
        <f t="shared" si="11"/>
        <v>0</v>
      </c>
      <c r="F35" s="12">
        <v>0</v>
      </c>
      <c r="G35" s="12">
        <v>0</v>
      </c>
      <c r="H35" s="12">
        <f t="shared" si="10"/>
        <v>0</v>
      </c>
    </row>
    <row r="36" spans="1:11" x14ac:dyDescent="0.2">
      <c r="A36" s="22"/>
      <c r="B36" s="25" t="s">
        <v>7</v>
      </c>
      <c r="C36" s="12">
        <v>0</v>
      </c>
      <c r="D36" s="12">
        <v>0</v>
      </c>
      <c r="E36" s="12">
        <f t="shared" si="11"/>
        <v>0</v>
      </c>
      <c r="F36" s="12">
        <v>0</v>
      </c>
      <c r="G36" s="12">
        <v>0</v>
      </c>
      <c r="H36" s="12">
        <f t="shared" si="10"/>
        <v>0</v>
      </c>
    </row>
    <row r="37" spans="1:11" x14ac:dyDescent="0.2">
      <c r="A37" s="27"/>
      <c r="B37" s="31" t="s">
        <v>51</v>
      </c>
      <c r="C37" s="40">
        <f t="shared" ref="C37:H37" si="12">SUM(C32+C22+C14+C5)</f>
        <v>94839000</v>
      </c>
      <c r="D37" s="40">
        <f t="shared" si="12"/>
        <v>53811215.659999996</v>
      </c>
      <c r="E37" s="40">
        <f t="shared" si="12"/>
        <v>148650215.66</v>
      </c>
      <c r="F37" s="40">
        <f t="shared" si="12"/>
        <v>109921569.93000001</v>
      </c>
      <c r="G37" s="40">
        <f t="shared" si="12"/>
        <v>100948564.06999999</v>
      </c>
      <c r="H37" s="40">
        <f t="shared" si="12"/>
        <v>38728645.730000012</v>
      </c>
    </row>
    <row r="38" spans="1:11" x14ac:dyDescent="0.2">
      <c r="A38" s="21"/>
      <c r="B38" s="21"/>
      <c r="C38" s="21"/>
      <c r="D38" s="21"/>
      <c r="E38" s="21"/>
      <c r="F38" s="21"/>
      <c r="G38" s="21"/>
      <c r="H38" s="21"/>
    </row>
    <row r="39" spans="1:11" x14ac:dyDescent="0.2">
      <c r="A39" s="21" t="s">
        <v>126</v>
      </c>
      <c r="B39" s="21"/>
      <c r="C39" s="21"/>
      <c r="D39" s="21"/>
      <c r="E39" s="21"/>
      <c r="F39" s="21"/>
      <c r="G39" s="21"/>
      <c r="H39" s="21"/>
    </row>
    <row r="40" spans="1:11" x14ac:dyDescent="0.2">
      <c r="A40" s="21"/>
      <c r="B40" s="21"/>
      <c r="C40" s="21"/>
      <c r="D40" s="21"/>
      <c r="E40" s="21"/>
      <c r="F40" s="21"/>
      <c r="G40" s="21"/>
      <c r="H40" s="21"/>
    </row>
    <row r="42" spans="1:11" ht="15" x14ac:dyDescent="0.2">
      <c r="B42" s="54" t="s">
        <v>164</v>
      </c>
      <c r="C42" s="54"/>
      <c r="D42" s="54"/>
      <c r="E42" s="54"/>
      <c r="F42" s="54"/>
      <c r="G42" s="54"/>
      <c r="H42" s="54"/>
      <c r="I42" s="54"/>
      <c r="J42" s="54"/>
      <c r="K42" s="54"/>
    </row>
    <row r="43" spans="1:11" ht="15" x14ac:dyDescent="0.2">
      <c r="B43" s="54" t="s">
        <v>165</v>
      </c>
      <c r="C43" s="54"/>
      <c r="D43" s="54"/>
      <c r="E43" s="54"/>
      <c r="F43" s="54"/>
      <c r="G43" s="54"/>
      <c r="H43" s="54"/>
      <c r="I43" s="54"/>
      <c r="J43" s="54"/>
      <c r="K43" s="54"/>
    </row>
  </sheetData>
  <sheetProtection formatCells="0" formatColumns="0" formatRows="0" autoFilter="0"/>
  <mergeCells count="6">
    <mergeCell ref="B43:K43"/>
    <mergeCell ref="A1:H1"/>
    <mergeCell ref="A2:B4"/>
    <mergeCell ref="C2:G2"/>
    <mergeCell ref="H2:H3"/>
    <mergeCell ref="B42:K42"/>
  </mergeCells>
  <printOptions horizontalCentered="1"/>
  <pageMargins left="0.3" right="0.2" top="0.74803149606299213" bottom="0.74803149606299213" header="0.31496062992125984" footer="0.31496062992125984"/>
  <pageSetup paperSize="141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2023-02-27T21:50:25Z</cp:lastPrinted>
  <dcterms:created xsi:type="dcterms:W3CDTF">2014-02-10T03:37:14Z</dcterms:created>
  <dcterms:modified xsi:type="dcterms:W3CDTF">2023-02-27T21:50:31Z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