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3ER TRIMESTRE 2022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14" i="4" l="1"/>
  <c r="H14" i="4" s="1"/>
  <c r="E13" i="4"/>
  <c r="H13" i="4" s="1"/>
  <c r="G41" i="4" l="1"/>
  <c r="F41" i="4"/>
  <c r="D41" i="4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C41" i="4"/>
  <c r="G27" i="4"/>
  <c r="F27" i="4"/>
  <c r="E26" i="4"/>
  <c r="H26" i="4" s="1"/>
  <c r="E25" i="4"/>
  <c r="H25" i="4" s="1"/>
  <c r="E24" i="4"/>
  <c r="H24" i="4" s="1"/>
  <c r="E23" i="4"/>
  <c r="H23" i="4" s="1"/>
  <c r="D27" i="4"/>
  <c r="C27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6" i="4"/>
  <c r="F16" i="4"/>
  <c r="D16" i="4"/>
  <c r="C16" i="4"/>
  <c r="H27" i="4" l="1"/>
  <c r="H41" i="4"/>
  <c r="E27" i="4"/>
  <c r="E41" i="4"/>
  <c r="H16" i="4"/>
  <c r="E16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6" i="6"/>
  <c r="H44" i="6"/>
  <c r="H42" i="6"/>
  <c r="H41" i="6"/>
  <c r="H40" i="6"/>
  <c r="H39" i="6"/>
  <c r="H38" i="6"/>
  <c r="H36" i="6"/>
  <c r="H35" i="6"/>
  <c r="H34" i="6"/>
  <c r="H29" i="6"/>
  <c r="H26" i="6"/>
  <c r="H21" i="6"/>
  <c r="H19" i="6"/>
  <c r="H18" i="6"/>
  <c r="H16" i="6"/>
  <c r="H12" i="6"/>
  <c r="H11" i="6"/>
  <c r="H9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H47" i="6" s="1"/>
  <c r="E46" i="6"/>
  <c r="E45" i="6"/>
  <c r="H45" i="6" s="1"/>
  <c r="E44" i="6"/>
  <c r="E42" i="6"/>
  <c r="E41" i="6"/>
  <c r="E40" i="6"/>
  <c r="E39" i="6"/>
  <c r="E38" i="6"/>
  <c r="E37" i="6"/>
  <c r="H37" i="6" s="1"/>
  <c r="E36" i="6"/>
  <c r="E35" i="6"/>
  <c r="E34" i="6"/>
  <c r="E32" i="6"/>
  <c r="H32" i="6" s="1"/>
  <c r="E31" i="6"/>
  <c r="H31" i="6" s="1"/>
  <c r="E30" i="6"/>
  <c r="H30" i="6" s="1"/>
  <c r="E29" i="6"/>
  <c r="E28" i="6"/>
  <c r="H28" i="6" s="1"/>
  <c r="E27" i="6"/>
  <c r="H27" i="6" s="1"/>
  <c r="E26" i="6"/>
  <c r="E25" i="6"/>
  <c r="H25" i="6" s="1"/>
  <c r="E24" i="6"/>
  <c r="H24" i="6" s="1"/>
  <c r="E22" i="6"/>
  <c r="H22" i="6" s="1"/>
  <c r="E21" i="6"/>
  <c r="E20" i="6"/>
  <c r="H20" i="6" s="1"/>
  <c r="E19" i="6"/>
  <c r="E18" i="6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E33" i="6" s="1"/>
  <c r="D23" i="6"/>
  <c r="D13" i="6"/>
  <c r="D5" i="6"/>
  <c r="C69" i="6"/>
  <c r="C65" i="6"/>
  <c r="C57" i="6"/>
  <c r="C53" i="6"/>
  <c r="C43" i="6"/>
  <c r="C33" i="6"/>
  <c r="C23" i="6"/>
  <c r="C13" i="6"/>
  <c r="C5" i="6"/>
  <c r="E43" i="6" l="1"/>
  <c r="H43" i="6" s="1"/>
  <c r="H33" i="6"/>
  <c r="E23" i="6"/>
  <c r="H23" i="6" s="1"/>
  <c r="E13" i="6"/>
  <c r="H13" i="6" s="1"/>
  <c r="D77" i="6"/>
  <c r="G77" i="6"/>
  <c r="F77" i="6"/>
  <c r="C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<sst xmlns="http://schemas.openxmlformats.org/spreadsheetml/2006/main" count="205" uniqueCount="144">
  <si>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</si>
  <si>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</si>
  <si>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</si>
  <si>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</si>
  <si>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</si>
  <si>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</si>
  <si>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</si>
  <si>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</si>
  <si>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</si>
  <si>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</si>
  <si>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</si>
  <si>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</si>
  <si>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</si>
  <si>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</si>
  <si>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</si>
  <si>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</si>
  <si>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</si>
  <si>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</si>
  <si>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</si>
  <si>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</si>
  <si>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</si>
  <si>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</si>
  <si>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</si>
  <si>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</si>
  <si>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</si>
  <si>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</si>
  <si>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</si>
  <si>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</si>
  <si>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</si>
  <si>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</si>
  <si>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</si>
  <si>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</si>
  <si>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</si>
  <si>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</si>
  <si>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</si>
  <si>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</si>
  <si>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</si>
  <si>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</si>
  <si>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</si>
  <si>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</si>
  <si>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</si>
  <si>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</si>
  <si>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</si>
  <si>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</si>
  <si>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</si>
  <si>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</si>
  <si>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</si>
  <si>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</si>
  <si>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</si>
  <si>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</si>
  <si>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</si>
  <si>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</si>
  <si>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</si>
  <si>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</si>
  <si>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</si>
  <si>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</si>
  <si>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</si>
  <si>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</si>
  <si>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</si>
  <si>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</si>
  <si>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</si>
  <si>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</si>
  <si>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</si>
  <si>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</si>
  <si>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</si>
  <si>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</si>
  <si>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</si>
  <si>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</si>
  <si>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</si>
  <si>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</si>
  <si>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</si>
  <si>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</si>
  <si>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</si>
  <si>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</si>
  <si>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</si>
  <si>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</si>
  <si>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</si>
  <si>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</si>
  <si>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</si>
  <si>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</si>
  <si>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</si>
  <si>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</si>
  <si>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</si>
  <si>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</si>
  <si>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</si>
  <si>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</si>
  <si>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</si>
  <si>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</si>
  <si>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</si>
  <si>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</si>
  <si>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</si>
  <si>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</si>
  <si>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</si>
  <si>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</si>
  <si>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</si>
  <si>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</si>
  <si>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</si>
  <si>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</si>
  <si>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</si>
  <si>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</si>
  <si>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</si>
  <si>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</si>
  <si>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</si>
  <si>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</si>
  <si>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</si>
  <si>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</si>
  <si>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</si>
  <si>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</si>
  <si>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</si>
  <si>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</si>
  <si>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</si>
  <si>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</si>
  <si>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</si>
  <si>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</si>
  <si>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</si>
  <si>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</si>
  <si>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</si>
  <si>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</si>
  <si>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</si>
  <si>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</si>
  <si>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</si>
  <si>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</si>
  <si>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</si>
  <si>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</si>
  <si>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</si>
  <si>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</si>
  <si>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</si>
  <si>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</si>
  <si>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</si>
  <si>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</si>
  <si>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</si>
  <si>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Sistema para el Desarrollo Integral de la Familia del Municipio de Tierra Blanca, Gto.
Estado Analítico del Ejercicio del Presupuesto de Egresos
Clasificación por Objeto del Gasto (Capítulo y Concepto)
Del 1 de Enero al 30 de Septiembre de 2022</t>
  </si>
  <si>
    <t>Sistema para el Desarrollo Integral de la Familia del Municipio de Tierra Blanca, Gto.
Estado Analítico del Ejercicio del Presupuesto de Egresos
Clasificación Económica (por Tipo de Gasto)
Del 1 de Enero al 30 de Septiembre de 2022</t>
  </si>
  <si>
    <t>31120-8201 DIRECCION GENERAL</t>
  </si>
  <si>
    <t>31120-8203 RED MOVIL Y CASA DIFERENTE</t>
  </si>
  <si>
    <t>31120-8204 ADULTO MAYOR</t>
  </si>
  <si>
    <t>31120-8205 DIF SEG</t>
  </si>
  <si>
    <t>31120-8206 ALIMENTARIO DIRECTO</t>
  </si>
  <si>
    <t>31120-8207 UNIDAD BASICA DE REHABILITACI</t>
  </si>
  <si>
    <t>31120-8208 PREVERP-COF</t>
  </si>
  <si>
    <t>31120-8209 PROCURADURIA AUXILIAR</t>
  </si>
  <si>
    <t>31120-8210 SIPINNA</t>
  </si>
  <si>
    <t>Sistema para el Desarrollo Integral de la Familia del Municipio de Tierra Blanca, Gto.
Estado Analítico del Ejercicio del Presupuesto de Egresos
Clasificación Administrativa
Del 1 de Enero al 30 de Septiembre de 2022</t>
  </si>
  <si>
    <t>Sistema para el Desarrollo Integral de la Familia del Municipio de Tierra Blanca, Gto.
Estado Analítico del Ejercicio del Presupuesto de Egresos
Clasificación Funcional (Finalidad y Función)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</si>
</sst>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opLeftCell="A64" workbookViewId="0">
      <selection activeCell="M27" sqref="M2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131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9" t="s">
        <v>59</v>
      </c>
      <c r="B5" s="6"/>
      <c r="C5" s="34">
        <f>SUM(C6:C12)</f>
        <v>4827757.12</v>
      </c>
      <c r="D5" s="34">
        <f>SUM(D6:D12)</f>
        <v>127394.53999999992</v>
      </c>
      <c r="E5" s="34">
        <f>C5+D5</f>
        <v>4955151.66</v>
      </c>
      <c r="F5" s="34">
        <f>SUM(F6:F12)</f>
        <v>3220297.1300000004</v>
      </c>
      <c r="G5" s="34">
        <f>SUM(G6:G12)</f>
        <v>3220297.1300000004</v>
      </c>
      <c r="H5" s="34">
        <f>E5-F5</f>
        <v>1734854.5299999998</v>
      </c>
    </row>
    <row r="6" spans="1:8" x14ac:dyDescent="0.2">
      <c r="A6" s="28">
        <v>1100</v>
      </c>
      <c r="B6" s="10" t="s">
        <v>68</v>
      </c>
      <c r="C6" s="12">
        <v>4174358.4</v>
      </c>
      <c r="D6" s="12">
        <v>-336518.89</v>
      </c>
      <c r="E6" s="12">
        <f t="shared" ref="E6:E69" si="0">C6+D6</f>
        <v>3837839.51</v>
      </c>
      <c r="F6" s="12">
        <v>2942811.91</v>
      </c>
      <c r="G6" s="12">
        <v>2942811.91</v>
      </c>
      <c r="H6" s="12">
        <f t="shared" ref="H6:H69" si="1">E6-F6</f>
        <v>895027.59999999963</v>
      </c>
    </row>
    <row r="7" spans="1:8" x14ac:dyDescent="0.2">
      <c r="A7" s="28">
        <v>1200</v>
      </c>
      <c r="B7" s="10" t="s">
        <v>69</v>
      </c>
      <c r="C7" s="12">
        <v>24000</v>
      </c>
      <c r="D7" s="12">
        <v>-16530.34</v>
      </c>
      <c r="E7" s="12">
        <f t="shared" si="0"/>
        <v>7469.66</v>
      </c>
      <c r="F7" s="12">
        <v>7469.66</v>
      </c>
      <c r="G7" s="12">
        <v>7469.66</v>
      </c>
      <c r="H7" s="12">
        <f t="shared" si="1"/>
        <v>0</v>
      </c>
    </row>
    <row r="8" spans="1:8" x14ac:dyDescent="0.2">
      <c r="A8" s="28">
        <v>1300</v>
      </c>
      <c r="B8" s="10" t="s">
        <v>70</v>
      </c>
      <c r="C8" s="12">
        <v>629398.72</v>
      </c>
      <c r="D8" s="12">
        <v>102110.17</v>
      </c>
      <c r="E8" s="12">
        <f t="shared" si="0"/>
        <v>731508.89</v>
      </c>
      <c r="F8" s="12">
        <v>188399.6</v>
      </c>
      <c r="G8" s="12">
        <v>190027.16</v>
      </c>
      <c r="H8" s="12">
        <f t="shared" si="1"/>
        <v>543109.29</v>
      </c>
    </row>
    <row r="9" spans="1:8" x14ac:dyDescent="0.2">
      <c r="A9" s="28">
        <v>1400</v>
      </c>
      <c r="B9" s="10" t="s">
        <v>34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28">
        <v>1500</v>
      </c>
      <c r="B10" s="10" t="s">
        <v>71</v>
      </c>
      <c r="C10" s="12">
        <v>0</v>
      </c>
      <c r="D10" s="12">
        <v>378333.6</v>
      </c>
      <c r="E10" s="12">
        <f t="shared" si="0"/>
        <v>378333.6</v>
      </c>
      <c r="F10" s="12">
        <v>81615.960000000006</v>
      </c>
      <c r="G10" s="12">
        <v>79988.399999999994</v>
      </c>
      <c r="H10" s="12">
        <f t="shared" si="1"/>
        <v>296717.63999999996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72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60</v>
      </c>
      <c r="B13" s="6"/>
      <c r="C13" s="35">
        <f>SUM(C14:C22)</f>
        <v>92483.32</v>
      </c>
      <c r="D13" s="35">
        <f>SUM(D14:D22)</f>
        <v>576140.6</v>
      </c>
      <c r="E13" s="35">
        <f t="shared" si="0"/>
        <v>668623.91999999993</v>
      </c>
      <c r="F13" s="35">
        <f>SUM(F14:F22)</f>
        <v>298392.52999999997</v>
      </c>
      <c r="G13" s="35">
        <f>SUM(G14:G22)</f>
        <v>304992.52999999997</v>
      </c>
      <c r="H13" s="35">
        <f t="shared" si="1"/>
        <v>370231.38999999996</v>
      </c>
    </row>
    <row r="14" spans="1:8" x14ac:dyDescent="0.2">
      <c r="A14" s="28">
        <v>2100</v>
      </c>
      <c r="B14" s="10" t="s">
        <v>73</v>
      </c>
      <c r="C14" s="12">
        <v>29900</v>
      </c>
      <c r="D14" s="12">
        <v>108030.36</v>
      </c>
      <c r="E14" s="12">
        <f t="shared" si="0"/>
        <v>137930.35999999999</v>
      </c>
      <c r="F14" s="12">
        <v>47777.279999999999</v>
      </c>
      <c r="G14" s="12">
        <v>42977.279999999999</v>
      </c>
      <c r="H14" s="12">
        <f t="shared" si="1"/>
        <v>90153.079999999987</v>
      </c>
    </row>
    <row r="15" spans="1:8" x14ac:dyDescent="0.2">
      <c r="A15" s="28">
        <v>2200</v>
      </c>
      <c r="B15" s="10" t="s">
        <v>74</v>
      </c>
      <c r="C15" s="12">
        <v>0</v>
      </c>
      <c r="D15" s="12">
        <v>52525.03</v>
      </c>
      <c r="E15" s="12">
        <f t="shared" si="0"/>
        <v>52525.03</v>
      </c>
      <c r="F15" s="12">
        <v>17239.009999999998</v>
      </c>
      <c r="G15" s="12">
        <v>16739.009999999998</v>
      </c>
      <c r="H15" s="12">
        <f t="shared" si="1"/>
        <v>35286.020000000004</v>
      </c>
    </row>
    <row r="16" spans="1:8" x14ac:dyDescent="0.2">
      <c r="A16" s="28">
        <v>2300</v>
      </c>
      <c r="B16" s="10" t="s">
        <v>75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76</v>
      </c>
      <c r="C17" s="12">
        <v>4000</v>
      </c>
      <c r="D17" s="12">
        <v>10023</v>
      </c>
      <c r="E17" s="12">
        <f t="shared" si="0"/>
        <v>14023</v>
      </c>
      <c r="F17" s="12">
        <v>150</v>
      </c>
      <c r="G17" s="12">
        <v>150</v>
      </c>
      <c r="H17" s="12">
        <f t="shared" si="1"/>
        <v>13873</v>
      </c>
    </row>
    <row r="18" spans="1:8" x14ac:dyDescent="0.2">
      <c r="A18" s="28">
        <v>2500</v>
      </c>
      <c r="B18" s="10" t="s">
        <v>77</v>
      </c>
      <c r="C18" s="12">
        <v>0</v>
      </c>
      <c r="D18" s="12">
        <v>33949.620000000003</v>
      </c>
      <c r="E18" s="12">
        <f t="shared" si="0"/>
        <v>33949.620000000003</v>
      </c>
      <c r="F18" s="12">
        <v>11947.43</v>
      </c>
      <c r="G18" s="12">
        <v>11947.43</v>
      </c>
      <c r="H18" s="12">
        <f t="shared" si="1"/>
        <v>22002.190000000002</v>
      </c>
    </row>
    <row r="19" spans="1:8" x14ac:dyDescent="0.2">
      <c r="A19" s="28">
        <v>2600</v>
      </c>
      <c r="B19" s="10" t="s">
        <v>78</v>
      </c>
      <c r="C19" s="12">
        <v>11583.32</v>
      </c>
      <c r="D19" s="12">
        <v>353700.39</v>
      </c>
      <c r="E19" s="12">
        <f t="shared" si="0"/>
        <v>365283.71</v>
      </c>
      <c r="F19" s="12">
        <v>195366.61</v>
      </c>
      <c r="G19" s="12">
        <v>195366.61</v>
      </c>
      <c r="H19" s="12">
        <f t="shared" si="1"/>
        <v>169917.10000000003</v>
      </c>
    </row>
    <row r="20" spans="1:8" x14ac:dyDescent="0.2">
      <c r="A20" s="28">
        <v>2700</v>
      </c>
      <c r="B20" s="10" t="s">
        <v>79</v>
      </c>
      <c r="C20" s="12">
        <v>43000</v>
      </c>
      <c r="D20" s="12">
        <v>-18604.8</v>
      </c>
      <c r="E20" s="12">
        <f t="shared" si="0"/>
        <v>24395.200000000001</v>
      </c>
      <c r="F20" s="12">
        <v>19395.2</v>
      </c>
      <c r="G20" s="12">
        <v>19395.2</v>
      </c>
      <c r="H20" s="12">
        <f t="shared" si="1"/>
        <v>5000</v>
      </c>
    </row>
    <row r="21" spans="1:8" x14ac:dyDescent="0.2">
      <c r="A21" s="28">
        <v>2800</v>
      </c>
      <c r="B21" s="10" t="s">
        <v>80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81</v>
      </c>
      <c r="C22" s="12">
        <v>4000</v>
      </c>
      <c r="D22" s="12">
        <v>36517</v>
      </c>
      <c r="E22" s="12">
        <f t="shared" si="0"/>
        <v>40517</v>
      </c>
      <c r="F22" s="12">
        <v>6517</v>
      </c>
      <c r="G22" s="12">
        <v>18417</v>
      </c>
      <c r="H22" s="12">
        <f t="shared" si="1"/>
        <v>34000</v>
      </c>
    </row>
    <row r="23" spans="1:8" x14ac:dyDescent="0.2">
      <c r="A23" s="29" t="s">
        <v>61</v>
      </c>
      <c r="B23" s="6"/>
      <c r="C23" s="35">
        <f>SUM(C24:C32)</f>
        <v>465798.53</v>
      </c>
      <c r="D23" s="35">
        <f>SUM(D24:D32)</f>
        <v>236143.40999999997</v>
      </c>
      <c r="E23" s="35">
        <f t="shared" si="0"/>
        <v>701941.94</v>
      </c>
      <c r="F23" s="35">
        <f>SUM(F24:F32)</f>
        <v>348066.92</v>
      </c>
      <c r="G23" s="35">
        <f>SUM(G24:G32)</f>
        <v>341466.92000000004</v>
      </c>
      <c r="H23" s="35">
        <f t="shared" si="1"/>
        <v>353875.01999999996</v>
      </c>
    </row>
    <row r="24" spans="1:8" x14ac:dyDescent="0.2">
      <c r="A24" s="28">
        <v>3100</v>
      </c>
      <c r="B24" s="10" t="s">
        <v>82</v>
      </c>
      <c r="C24" s="12">
        <v>99066.07</v>
      </c>
      <c r="D24" s="12">
        <v>84.25</v>
      </c>
      <c r="E24" s="12">
        <f t="shared" si="0"/>
        <v>99150.32</v>
      </c>
      <c r="F24" s="12">
        <v>61940.32</v>
      </c>
      <c r="G24" s="12">
        <v>62440.32</v>
      </c>
      <c r="H24" s="12">
        <f t="shared" si="1"/>
        <v>37210.000000000007</v>
      </c>
    </row>
    <row r="25" spans="1:8" x14ac:dyDescent="0.2">
      <c r="A25" s="28">
        <v>3200</v>
      </c>
      <c r="B25" s="10" t="s">
        <v>83</v>
      </c>
      <c r="C25" s="12">
        <v>9600</v>
      </c>
      <c r="D25" s="12">
        <v>3906.16</v>
      </c>
      <c r="E25" s="12">
        <f t="shared" si="0"/>
        <v>13506.16</v>
      </c>
      <c r="F25" s="12">
        <v>2635.62</v>
      </c>
      <c r="G25" s="12">
        <v>7435.62</v>
      </c>
      <c r="H25" s="12">
        <f t="shared" si="1"/>
        <v>10870.54</v>
      </c>
    </row>
    <row r="26" spans="1:8" x14ac:dyDescent="0.2">
      <c r="A26" s="28">
        <v>3300</v>
      </c>
      <c r="B26" s="10" t="s">
        <v>84</v>
      </c>
      <c r="C26" s="12">
        <v>0</v>
      </c>
      <c r="D26" s="12">
        <v>7079</v>
      </c>
      <c r="E26" s="12">
        <f t="shared" si="0"/>
        <v>7079</v>
      </c>
      <c r="F26" s="12">
        <v>5579</v>
      </c>
      <c r="G26" s="12">
        <v>5579</v>
      </c>
      <c r="H26" s="12">
        <f t="shared" si="1"/>
        <v>1500</v>
      </c>
    </row>
    <row r="27" spans="1:8" x14ac:dyDescent="0.2">
      <c r="A27" s="28">
        <v>3400</v>
      </c>
      <c r="B27" s="10" t="s">
        <v>85</v>
      </c>
      <c r="C27" s="12">
        <v>63000</v>
      </c>
      <c r="D27" s="12">
        <v>7208.53</v>
      </c>
      <c r="E27" s="12">
        <f t="shared" si="0"/>
        <v>70208.53</v>
      </c>
      <c r="F27" s="12">
        <v>56208.53</v>
      </c>
      <c r="G27" s="12">
        <v>56208.53</v>
      </c>
      <c r="H27" s="12">
        <f t="shared" si="1"/>
        <v>14000</v>
      </c>
    </row>
    <row r="28" spans="1:8" x14ac:dyDescent="0.2">
      <c r="A28" s="28">
        <v>3500</v>
      </c>
      <c r="B28" s="10" t="s">
        <v>86</v>
      </c>
      <c r="C28" s="12">
        <v>18000</v>
      </c>
      <c r="D28" s="12">
        <v>156973.4</v>
      </c>
      <c r="E28" s="12">
        <f t="shared" si="0"/>
        <v>174973.4</v>
      </c>
      <c r="F28" s="12">
        <v>74544.600000000006</v>
      </c>
      <c r="G28" s="12">
        <v>62644.6</v>
      </c>
      <c r="H28" s="12">
        <f t="shared" si="1"/>
        <v>100428.79999999999</v>
      </c>
    </row>
    <row r="29" spans="1:8" x14ac:dyDescent="0.2">
      <c r="A29" s="28">
        <v>3600</v>
      </c>
      <c r="B29" s="10" t="s">
        <v>87</v>
      </c>
      <c r="C29" s="12">
        <v>0</v>
      </c>
      <c r="D29" s="12">
        <v>0</v>
      </c>
      <c r="E29" s="12">
        <f t="shared" si="0"/>
        <v>0</v>
      </c>
      <c r="F29" s="12">
        <v>0</v>
      </c>
      <c r="G29" s="12">
        <v>0</v>
      </c>
      <c r="H29" s="12">
        <f t="shared" si="1"/>
        <v>0</v>
      </c>
    </row>
    <row r="30" spans="1:8" x14ac:dyDescent="0.2">
      <c r="A30" s="28">
        <v>3700</v>
      </c>
      <c r="B30" s="10" t="s">
        <v>88</v>
      </c>
      <c r="C30" s="12">
        <v>11400</v>
      </c>
      <c r="D30" s="12">
        <v>69968.78</v>
      </c>
      <c r="E30" s="12">
        <f t="shared" si="0"/>
        <v>81368.78</v>
      </c>
      <c r="F30" s="12">
        <v>40876.18</v>
      </c>
      <c r="G30" s="12">
        <v>40876.18</v>
      </c>
      <c r="H30" s="12">
        <f t="shared" si="1"/>
        <v>40492.6</v>
      </c>
    </row>
    <row r="31" spans="1:8" x14ac:dyDescent="0.2">
      <c r="A31" s="28">
        <v>3800</v>
      </c>
      <c r="B31" s="10" t="s">
        <v>89</v>
      </c>
      <c r="C31" s="12">
        <v>110500</v>
      </c>
      <c r="D31" s="12">
        <v>13521.49</v>
      </c>
      <c r="E31" s="12">
        <f t="shared" si="0"/>
        <v>124021.49</v>
      </c>
      <c r="F31" s="12">
        <v>20883.79</v>
      </c>
      <c r="G31" s="12">
        <v>20883.79</v>
      </c>
      <c r="H31" s="12">
        <f t="shared" si="1"/>
        <v>103137.70000000001</v>
      </c>
    </row>
    <row r="32" spans="1:8" x14ac:dyDescent="0.2">
      <c r="A32" s="28">
        <v>3900</v>
      </c>
      <c r="B32" s="10" t="s">
        <v>18</v>
      </c>
      <c r="C32" s="12">
        <v>154232.46</v>
      </c>
      <c r="D32" s="12">
        <v>-22598.2</v>
      </c>
      <c r="E32" s="12">
        <f t="shared" si="0"/>
        <v>131634.25999999998</v>
      </c>
      <c r="F32" s="12">
        <v>85398.88</v>
      </c>
      <c r="G32" s="12">
        <v>85398.88</v>
      </c>
      <c r="H32" s="12">
        <f t="shared" si="1"/>
        <v>46235.379999999976</v>
      </c>
    </row>
    <row r="33" spans="1:8" x14ac:dyDescent="0.2">
      <c r="A33" s="29" t="s">
        <v>62</v>
      </c>
      <c r="B33" s="6"/>
      <c r="C33" s="35">
        <f>SUM(C34:C42)</f>
        <v>2961.03</v>
      </c>
      <c r="D33" s="35">
        <f>SUM(D34:D42)</f>
        <v>59370.97</v>
      </c>
      <c r="E33" s="35">
        <f t="shared" si="0"/>
        <v>62332</v>
      </c>
      <c r="F33" s="35">
        <f>SUM(F34:F42)</f>
        <v>42096</v>
      </c>
      <c r="G33" s="35">
        <f>SUM(G34:G42)</f>
        <v>42096</v>
      </c>
      <c r="H33" s="35">
        <f t="shared" si="1"/>
        <v>20236</v>
      </c>
    </row>
    <row r="34" spans="1:8" x14ac:dyDescent="0.2">
      <c r="A34" s="28">
        <v>4100</v>
      </c>
      <c r="B34" s="10" t="s">
        <v>90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91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92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93</v>
      </c>
      <c r="C37" s="12">
        <v>2961.03</v>
      </c>
      <c r="D37" s="12">
        <v>59370.97</v>
      </c>
      <c r="E37" s="12">
        <f t="shared" si="0"/>
        <v>62332</v>
      </c>
      <c r="F37" s="12">
        <v>42096</v>
      </c>
      <c r="G37" s="12">
        <v>42096</v>
      </c>
      <c r="H37" s="12">
        <f t="shared" si="1"/>
        <v>20236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94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95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96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63</v>
      </c>
      <c r="B43" s="6"/>
      <c r="C43" s="35">
        <f>SUM(C44:C52)</f>
        <v>270000</v>
      </c>
      <c r="D43" s="35">
        <f>SUM(D44:D52)</f>
        <v>-14100</v>
      </c>
      <c r="E43" s="35">
        <f t="shared" si="0"/>
        <v>255900</v>
      </c>
      <c r="F43" s="35">
        <f>SUM(F44:F52)</f>
        <v>247900</v>
      </c>
      <c r="G43" s="35">
        <f>SUM(G44:G52)</f>
        <v>247900</v>
      </c>
      <c r="H43" s="35">
        <f t="shared" si="1"/>
        <v>8000</v>
      </c>
    </row>
    <row r="44" spans="1:8" x14ac:dyDescent="0.2">
      <c r="A44" s="28">
        <v>5100</v>
      </c>
      <c r="B44" s="10" t="s">
        <v>97</v>
      </c>
      <c r="C44" s="12">
        <v>0</v>
      </c>
      <c r="D44" s="12">
        <v>0</v>
      </c>
      <c r="E44" s="12">
        <f t="shared" si="0"/>
        <v>0</v>
      </c>
      <c r="F44" s="12">
        <v>0</v>
      </c>
      <c r="G44" s="12">
        <v>0</v>
      </c>
      <c r="H44" s="12">
        <f t="shared" si="1"/>
        <v>0</v>
      </c>
    </row>
    <row r="45" spans="1:8" x14ac:dyDescent="0.2">
      <c r="A45" s="28">
        <v>5200</v>
      </c>
      <c r="B45" s="10" t="s">
        <v>98</v>
      </c>
      <c r="C45" s="12">
        <v>0</v>
      </c>
      <c r="D45" s="12">
        <v>8000</v>
      </c>
      <c r="E45" s="12">
        <f t="shared" si="0"/>
        <v>8000</v>
      </c>
      <c r="F45" s="12">
        <v>0</v>
      </c>
      <c r="G45" s="12">
        <v>0</v>
      </c>
      <c r="H45" s="12">
        <f t="shared" si="1"/>
        <v>8000</v>
      </c>
    </row>
    <row r="46" spans="1:8" x14ac:dyDescent="0.2">
      <c r="A46" s="28">
        <v>5300</v>
      </c>
      <c r="B46" s="10" t="s">
        <v>99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100</v>
      </c>
      <c r="C47" s="12">
        <v>270000</v>
      </c>
      <c r="D47" s="12">
        <v>-22100</v>
      </c>
      <c r="E47" s="12">
        <f t="shared" si="0"/>
        <v>247900</v>
      </c>
      <c r="F47" s="12">
        <v>247900</v>
      </c>
      <c r="G47" s="12">
        <v>247900</v>
      </c>
      <c r="H47" s="12">
        <f t="shared" si="1"/>
        <v>0</v>
      </c>
    </row>
    <row r="48" spans="1:8" x14ac:dyDescent="0.2">
      <c r="A48" s="28">
        <v>5500</v>
      </c>
      <c r="B48" s="10" t="s">
        <v>101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102</v>
      </c>
      <c r="C49" s="12">
        <v>0</v>
      </c>
      <c r="D49" s="12">
        <v>0</v>
      </c>
      <c r="E49" s="12">
        <f t="shared" si="0"/>
        <v>0</v>
      </c>
      <c r="F49" s="12">
        <v>0</v>
      </c>
      <c r="G49" s="12">
        <v>0</v>
      </c>
      <c r="H49" s="12">
        <f t="shared" si="1"/>
        <v>0</v>
      </c>
    </row>
    <row r="50" spans="1:8" x14ac:dyDescent="0.2">
      <c r="A50" s="28">
        <v>5700</v>
      </c>
      <c r="B50" s="10" t="s">
        <v>103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104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105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64</v>
      </c>
      <c r="B53" s="6"/>
      <c r="C53" s="35">
        <f>SUM(C54:C56)</f>
        <v>0</v>
      </c>
      <c r="D53" s="35">
        <f>SUM(D54:D56)</f>
        <v>0</v>
      </c>
      <c r="E53" s="35">
        <f t="shared" si="0"/>
        <v>0</v>
      </c>
      <c r="F53" s="35">
        <f>SUM(F54:F56)</f>
        <v>0</v>
      </c>
      <c r="G53" s="35">
        <f>SUM(G54:G56)</f>
        <v>0</v>
      </c>
      <c r="H53" s="35">
        <f t="shared" si="1"/>
        <v>0</v>
      </c>
    </row>
    <row r="54" spans="1:8" x14ac:dyDescent="0.2">
      <c r="A54" s="28">
        <v>6100</v>
      </c>
      <c r="B54" s="10" t="s">
        <v>106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8">
        <v>6200</v>
      </c>
      <c r="B55" s="10" t="s">
        <v>107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108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65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109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110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111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112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113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114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115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66</v>
      </c>
      <c r="B65" s="6"/>
      <c r="C65" s="35">
        <f>SUM(C66:C68)</f>
        <v>0</v>
      </c>
      <c r="D65" s="35">
        <f>SUM(D66:D68)</f>
        <v>0</v>
      </c>
      <c r="E65" s="35">
        <f t="shared" si="0"/>
        <v>0</v>
      </c>
      <c r="F65" s="35">
        <f>SUM(F66:F68)</f>
        <v>0</v>
      </c>
      <c r="G65" s="35">
        <f>SUM(G66:G68)</f>
        <v>0</v>
      </c>
      <c r="H65" s="35">
        <f t="shared" si="1"/>
        <v>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29" t="s">
        <v>67</v>
      </c>
      <c r="B69" s="6"/>
      <c r="C69" s="35">
        <f>SUM(C70:C76)</f>
        <v>0</v>
      </c>
      <c r="D69" s="35">
        <f>SUM(D70:D76)</f>
        <v>0</v>
      </c>
      <c r="E69" s="35">
        <f t="shared" si="0"/>
        <v>0</v>
      </c>
      <c r="F69" s="35">
        <f>SUM(F70:F76)</f>
        <v>0</v>
      </c>
      <c r="G69" s="35">
        <f>SUM(G70:G76)</f>
        <v>0</v>
      </c>
      <c r="H69" s="35">
        <f t="shared" si="1"/>
        <v>0</v>
      </c>
    </row>
    <row r="70" spans="1:8" x14ac:dyDescent="0.2">
      <c r="A70" s="28">
        <v>9100</v>
      </c>
      <c r="B70" s="10" t="s">
        <v>116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117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28">
        <v>9300</v>
      </c>
      <c r="B72" s="10" t="s">
        <v>118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119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120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121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122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51</v>
      </c>
      <c r="C77" s="37">
        <f t="shared" ref="C77:H77" si="4">SUM(C5+C13+C23+C33+C43+C53+C57+C65+C69)</f>
        <v>5659000.0000000009</v>
      </c>
      <c r="D77" s="37">
        <f t="shared" si="4"/>
        <v>984949.51999999979</v>
      </c>
      <c r="E77" s="37">
        <f t="shared" si="4"/>
        <v>6643949.5199999996</v>
      </c>
      <c r="F77" s="37">
        <f t="shared" si="4"/>
        <v>4156752.58</v>
      </c>
      <c r="G77" s="37">
        <f t="shared" si="4"/>
        <v>4156752.58</v>
      </c>
      <c r="H77" s="37">
        <f t="shared" si="4"/>
        <v>2487196.94</v>
      </c>
    </row>
    <row r="79" spans="1:8" x14ac:dyDescent="0.2">
      <c r="A79" s="1" t="s">
        <v>128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zoomScaleNormal="100" workbookViewId="0">
      <selection activeCell="E10" sqref="E10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132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5"/>
      <c r="B5" s="13" t="s">
        <v>0</v>
      </c>
      <c r="C5" s="38">
        <v>5389000</v>
      </c>
      <c r="D5" s="38">
        <v>999049.52</v>
      </c>
      <c r="E5" s="38">
        <f>C5+D5</f>
        <v>6388049.5199999996</v>
      </c>
      <c r="F5" s="38">
        <v>3908852.58</v>
      </c>
      <c r="G5" s="38">
        <v>3908852.58</v>
      </c>
      <c r="H5" s="38">
        <f>E5-F5</f>
        <v>2479196.9399999995</v>
      </c>
    </row>
    <row r="6" spans="1:8" x14ac:dyDescent="0.2">
      <c r="A6" s="5"/>
      <c r="B6" s="13" t="s">
        <v>1</v>
      </c>
      <c r="C6" s="38">
        <v>270000</v>
      </c>
      <c r="D6" s="38">
        <v>-14100</v>
      </c>
      <c r="E6" s="38">
        <f>C6+D6</f>
        <v>255900</v>
      </c>
      <c r="F6" s="38">
        <v>247900</v>
      </c>
      <c r="G6" s="38">
        <v>247900</v>
      </c>
      <c r="H6" s="38">
        <f>E6-F6</f>
        <v>8000</v>
      </c>
    </row>
    <row r="7" spans="1:8" x14ac:dyDescent="0.2">
      <c r="A7" s="5"/>
      <c r="B7" s="13" t="s">
        <v>2</v>
      </c>
      <c r="C7" s="38">
        <v>0</v>
      </c>
      <c r="D7" s="38">
        <v>0</v>
      </c>
      <c r="E7" s="38">
        <f>C7+D7</f>
        <v>0</v>
      </c>
      <c r="F7" s="38">
        <v>0</v>
      </c>
      <c r="G7" s="38">
        <v>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51</v>
      </c>
      <c r="C10" s="37">
        <f t="shared" ref="C10:H10" si="0">SUM(C5+C6+C7+C8+C9)</f>
        <v>5659000</v>
      </c>
      <c r="D10" s="37">
        <f t="shared" si="0"/>
        <v>984949.52</v>
      </c>
      <c r="E10" s="37">
        <f t="shared" si="0"/>
        <v>6643949.5199999996</v>
      </c>
      <c r="F10" s="37">
        <f t="shared" si="0"/>
        <v>4156752.58</v>
      </c>
      <c r="G10" s="37">
        <f t="shared" si="0"/>
        <v>4156752.58</v>
      </c>
      <c r="H10" s="37">
        <f t="shared" si="0"/>
        <v>2487196.9399999995</v>
      </c>
    </row>
    <row r="12" spans="1:8" x14ac:dyDescent="0.2">
      <c r="A12" s="1" t="s">
        <v>128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topLeftCell="A31" workbookViewId="0">
      <selection activeCell="A14" sqref="A14:J14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142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133</v>
      </c>
      <c r="C6" s="12">
        <v>1861920.67</v>
      </c>
      <c r="D6" s="12">
        <v>378822.38</v>
      </c>
      <c r="E6" s="12">
        <f>C6+D6</f>
        <v>2240743.0499999998</v>
      </c>
      <c r="F6" s="12">
        <v>1407104.77</v>
      </c>
      <c r="G6" s="12">
        <v>1407104.77</v>
      </c>
      <c r="H6" s="12">
        <f>E6-F6</f>
        <v>833638.2799999998</v>
      </c>
    </row>
    <row r="7" spans="1:8" x14ac:dyDescent="0.2">
      <c r="A7" s="4"/>
      <c r="B7" s="15" t="s">
        <v>134</v>
      </c>
      <c r="C7" s="12">
        <v>178485.2</v>
      </c>
      <c r="D7" s="12">
        <v>71052.47</v>
      </c>
      <c r="E7" s="12">
        <f t="shared" ref="E7:E12" si="0">C7+D7</f>
        <v>249537.67</v>
      </c>
      <c r="F7" s="12">
        <v>133520.17000000001</v>
      </c>
      <c r="G7" s="12">
        <v>133520.17000000001</v>
      </c>
      <c r="H7" s="12">
        <f t="shared" ref="H7:H12" si="1">E7-F7</f>
        <v>116017.5</v>
      </c>
    </row>
    <row r="8" spans="1:8" x14ac:dyDescent="0.2">
      <c r="A8" s="4"/>
      <c r="B8" s="15" t="s">
        <v>135</v>
      </c>
      <c r="C8" s="12">
        <v>424667.84</v>
      </c>
      <c r="D8" s="12">
        <v>109716.05</v>
      </c>
      <c r="E8" s="12">
        <f t="shared" si="0"/>
        <v>534383.89</v>
      </c>
      <c r="F8" s="12">
        <v>288993.87</v>
      </c>
      <c r="G8" s="12">
        <v>288993.87</v>
      </c>
      <c r="H8" s="12">
        <f t="shared" si="1"/>
        <v>245390.02000000002</v>
      </c>
    </row>
    <row r="9" spans="1:8" x14ac:dyDescent="0.2">
      <c r="A9" s="4"/>
      <c r="B9" s="15" t="s">
        <v>136</v>
      </c>
      <c r="C9" s="12">
        <v>1173414.22</v>
      </c>
      <c r="D9" s="12">
        <v>96454.33</v>
      </c>
      <c r="E9" s="12">
        <f t="shared" si="0"/>
        <v>1269868.55</v>
      </c>
      <c r="F9" s="12">
        <v>872119.65</v>
      </c>
      <c r="G9" s="12">
        <v>872119.65</v>
      </c>
      <c r="H9" s="12">
        <f t="shared" si="1"/>
        <v>397748.9</v>
      </c>
    </row>
    <row r="10" spans="1:8" x14ac:dyDescent="0.2">
      <c r="A10" s="4"/>
      <c r="B10" s="15" t="s">
        <v>137</v>
      </c>
      <c r="C10" s="12">
        <v>344766.38</v>
      </c>
      <c r="D10" s="12">
        <v>61057.89</v>
      </c>
      <c r="E10" s="12">
        <f t="shared" si="0"/>
        <v>405824.27</v>
      </c>
      <c r="F10" s="12">
        <v>262704.27</v>
      </c>
      <c r="G10" s="12">
        <v>262704.27</v>
      </c>
      <c r="H10" s="12">
        <f t="shared" si="1"/>
        <v>143120</v>
      </c>
    </row>
    <row r="11" spans="1:8" x14ac:dyDescent="0.2">
      <c r="A11" s="4"/>
      <c r="B11" s="15" t="s">
        <v>138</v>
      </c>
      <c r="C11" s="12">
        <v>313029.52</v>
      </c>
      <c r="D11" s="12">
        <v>114771.47</v>
      </c>
      <c r="E11" s="12">
        <f t="shared" si="0"/>
        <v>427800.99</v>
      </c>
      <c r="F11" s="12">
        <v>232405.56</v>
      </c>
      <c r="G11" s="12">
        <v>232405.56</v>
      </c>
      <c r="H11" s="12">
        <f t="shared" si="1"/>
        <v>195395.43</v>
      </c>
    </row>
    <row r="12" spans="1:8" x14ac:dyDescent="0.2">
      <c r="A12" s="4"/>
      <c r="B12" s="15" t="s">
        <v>139</v>
      </c>
      <c r="C12" s="12">
        <v>257640.84</v>
      </c>
      <c r="D12" s="12">
        <v>665.5</v>
      </c>
      <c r="E12" s="12">
        <f t="shared" si="0"/>
        <v>258306.34</v>
      </c>
      <c r="F12" s="12">
        <v>180641.35</v>
      </c>
      <c r="G12" s="12">
        <v>180641.35</v>
      </c>
      <c r="H12" s="12">
        <f t="shared" si="1"/>
        <v>77664.989999999991</v>
      </c>
    </row>
    <row r="13" spans="1:8" x14ac:dyDescent="0.2">
      <c r="A13" s="4"/>
      <c r="B13" s="15" t="s">
        <v>140</v>
      </c>
      <c r="C13" s="12">
        <v>778835.23</v>
      </c>
      <c r="D13" s="12">
        <v>282874.39</v>
      </c>
      <c r="E13" s="12">
        <f t="shared" ref="E13" si="2">C13+D13</f>
        <v>1061709.6200000001</v>
      </c>
      <c r="F13" s="12">
        <v>657168.37</v>
      </c>
      <c r="G13" s="12">
        <v>657168.37</v>
      </c>
      <c r="H13" s="12">
        <f t="shared" ref="H13" si="3">E13-F13</f>
        <v>404541.25000000012</v>
      </c>
    </row>
    <row r="14" spans="1:8" x14ac:dyDescent="0.2">
      <c r="A14" s="4"/>
      <c r="B14" s="15" t="s">
        <v>141</v>
      </c>
      <c r="C14" s="12">
        <v>326240.09999999998</v>
      </c>
      <c r="D14" s="12">
        <v>-130464.96000000001</v>
      </c>
      <c r="E14" s="12">
        <f t="shared" ref="E14" si="4">C14+D14</f>
        <v>195775.13999999996</v>
      </c>
      <c r="F14" s="12">
        <v>122094.57</v>
      </c>
      <c r="G14" s="12">
        <v>122094.57</v>
      </c>
      <c r="H14" s="12">
        <f t="shared" ref="H14" si="5">E14-F14</f>
        <v>73680.569999999949</v>
      </c>
    </row>
    <row r="15" spans="1:8" x14ac:dyDescent="0.2">
      <c r="A15" s="4"/>
      <c r="B15" s="15"/>
      <c r="C15" s="12"/>
      <c r="D15" s="12"/>
      <c r="E15" s="12"/>
      <c r="F15" s="12"/>
      <c r="G15" s="12"/>
      <c r="H15" s="12"/>
    </row>
    <row r="16" spans="1:8" x14ac:dyDescent="0.2">
      <c r="A16" s="17"/>
      <c r="B16" s="31" t="s">
        <v>51</v>
      </c>
      <c r="C16" s="40">
        <f t="shared" ref="C16:H16" si="6">SUM(C6:C15)</f>
        <v>5659000</v>
      </c>
      <c r="D16" s="40">
        <f t="shared" si="6"/>
        <v>984949.52</v>
      </c>
      <c r="E16" s="40">
        <f t="shared" si="6"/>
        <v>6643949.5199999996</v>
      </c>
      <c r="F16" s="40">
        <f t="shared" si="6"/>
        <v>4156752.58</v>
      </c>
      <c r="G16" s="40">
        <f t="shared" si="6"/>
        <v>4156752.58</v>
      </c>
      <c r="H16" s="40">
        <f t="shared" si="6"/>
        <v>2487196.9399999995</v>
      </c>
    </row>
    <row r="19" spans="1:8" ht="45" customHeight="1" x14ac:dyDescent="0.2">
      <c r="A19" s="41" t="s">
        <v>126</v>
      </c>
      <c r="B19" s="42"/>
      <c r="C19" s="42"/>
      <c r="D19" s="42"/>
      <c r="E19" s="42"/>
      <c r="F19" s="42"/>
      <c r="G19" s="42"/>
      <c r="H19" s="43"/>
    </row>
    <row r="20" spans="1:8" x14ac:dyDescent="0.2">
      <c r="A20" s="46" t="s">
        <v>52</v>
      </c>
      <c r="B20" s="47"/>
      <c r="C20" s="41" t="s">
        <v>58</v>
      </c>
      <c r="D20" s="42"/>
      <c r="E20" s="42"/>
      <c r="F20" s="42"/>
      <c r="G20" s="43"/>
      <c r="H20" s="44" t="s">
        <v>57</v>
      </c>
    </row>
    <row r="21" spans="1:8" ht="22.5" x14ac:dyDescent="0.2">
      <c r="A21" s="48"/>
      <c r="B21" s="49"/>
      <c r="C21" s="8" t="s">
        <v>53</v>
      </c>
      <c r="D21" s="8" t="s">
        <v>123</v>
      </c>
      <c r="E21" s="8" t="s">
        <v>54</v>
      </c>
      <c r="F21" s="8" t="s">
        <v>55</v>
      </c>
      <c r="G21" s="8" t="s">
        <v>56</v>
      </c>
      <c r="H21" s="45"/>
    </row>
    <row r="22" spans="1:8" x14ac:dyDescent="0.2">
      <c r="A22" s="50"/>
      <c r="B22" s="51"/>
      <c r="C22" s="9">
        <v>1</v>
      </c>
      <c r="D22" s="9">
        <v>2</v>
      </c>
      <c r="E22" s="9" t="s">
        <v>124</v>
      </c>
      <c r="F22" s="9">
        <v>4</v>
      </c>
      <c r="G22" s="9">
        <v>5</v>
      </c>
      <c r="H22" s="9" t="s">
        <v>125</v>
      </c>
    </row>
    <row r="23" spans="1:8" x14ac:dyDescent="0.2">
      <c r="A23" s="4"/>
      <c r="B23" s="2" t="s">
        <v>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>E23-F23</f>
        <v>0</v>
      </c>
    </row>
    <row r="24" spans="1:8" x14ac:dyDescent="0.2">
      <c r="A24" s="4"/>
      <c r="B24" s="2" t="s">
        <v>9</v>
      </c>
      <c r="C24" s="12">
        <v>0</v>
      </c>
      <c r="D24" s="12">
        <v>0</v>
      </c>
      <c r="E24" s="12">
        <f t="shared" ref="E24:E26" si="7">C24+D24</f>
        <v>0</v>
      </c>
      <c r="F24" s="12">
        <v>0</v>
      </c>
      <c r="G24" s="12">
        <v>0</v>
      </c>
      <c r="H24" s="12">
        <f t="shared" ref="H24:H26" si="8">E24-F24</f>
        <v>0</v>
      </c>
    </row>
    <row r="25" spans="1:8" x14ac:dyDescent="0.2">
      <c r="A25" s="4"/>
      <c r="B25" s="2" t="s">
        <v>10</v>
      </c>
      <c r="C25" s="12">
        <v>0</v>
      </c>
      <c r="D25" s="12">
        <v>0</v>
      </c>
      <c r="E25" s="12">
        <f t="shared" si="7"/>
        <v>0</v>
      </c>
      <c r="F25" s="12">
        <v>0</v>
      </c>
      <c r="G25" s="12">
        <v>0</v>
      </c>
      <c r="H25" s="12">
        <f t="shared" si="8"/>
        <v>0</v>
      </c>
    </row>
    <row r="26" spans="1:8" x14ac:dyDescent="0.2">
      <c r="A26" s="4"/>
      <c r="B26" s="2" t="s">
        <v>129</v>
      </c>
      <c r="C26" s="12">
        <v>0</v>
      </c>
      <c r="D26" s="12">
        <v>0</v>
      </c>
      <c r="E26" s="12">
        <f t="shared" si="7"/>
        <v>0</v>
      </c>
      <c r="F26" s="12">
        <v>0</v>
      </c>
      <c r="G26" s="12">
        <v>0</v>
      </c>
      <c r="H26" s="12">
        <f t="shared" si="8"/>
        <v>0</v>
      </c>
    </row>
    <row r="27" spans="1:8" x14ac:dyDescent="0.2">
      <c r="A27" s="17"/>
      <c r="B27" s="31" t="s">
        <v>51</v>
      </c>
      <c r="C27" s="40">
        <f t="shared" ref="C27:H27" si="9">SUM(C23:C26)</f>
        <v>0</v>
      </c>
      <c r="D27" s="40">
        <f t="shared" si="9"/>
        <v>0</v>
      </c>
      <c r="E27" s="40">
        <f t="shared" si="9"/>
        <v>0</v>
      </c>
      <c r="F27" s="40">
        <f t="shared" si="9"/>
        <v>0</v>
      </c>
      <c r="G27" s="40">
        <f t="shared" si="9"/>
        <v>0</v>
      </c>
      <c r="H27" s="40">
        <f t="shared" si="9"/>
        <v>0</v>
      </c>
    </row>
    <row r="30" spans="1:8" ht="45" customHeight="1" x14ac:dyDescent="0.2">
      <c r="A30" s="41" t="s">
        <v>127</v>
      </c>
      <c r="B30" s="42"/>
      <c r="C30" s="42"/>
      <c r="D30" s="42"/>
      <c r="E30" s="42"/>
      <c r="F30" s="42"/>
      <c r="G30" s="42"/>
      <c r="H30" s="43"/>
    </row>
    <row r="31" spans="1:8" x14ac:dyDescent="0.2">
      <c r="A31" s="46" t="s">
        <v>52</v>
      </c>
      <c r="B31" s="47"/>
      <c r="C31" s="41" t="s">
        <v>58</v>
      </c>
      <c r="D31" s="42"/>
      <c r="E31" s="42"/>
      <c r="F31" s="42"/>
      <c r="G31" s="43"/>
      <c r="H31" s="44" t="s">
        <v>57</v>
      </c>
    </row>
    <row r="32" spans="1:8" ht="22.5" x14ac:dyDescent="0.2">
      <c r="A32" s="48"/>
      <c r="B32" s="49"/>
      <c r="C32" s="8" t="s">
        <v>53</v>
      </c>
      <c r="D32" s="8" t="s">
        <v>123</v>
      </c>
      <c r="E32" s="8" t="s">
        <v>54</v>
      </c>
      <c r="F32" s="8" t="s">
        <v>55</v>
      </c>
      <c r="G32" s="8" t="s">
        <v>56</v>
      </c>
      <c r="H32" s="45"/>
    </row>
    <row r="33" spans="1:8" x14ac:dyDescent="0.2">
      <c r="A33" s="50"/>
      <c r="B33" s="51"/>
      <c r="C33" s="9">
        <v>1</v>
      </c>
      <c r="D33" s="9">
        <v>2</v>
      </c>
      <c r="E33" s="9" t="s">
        <v>124</v>
      </c>
      <c r="F33" s="9">
        <v>4</v>
      </c>
      <c r="G33" s="9">
        <v>5</v>
      </c>
      <c r="H33" s="9" t="s">
        <v>125</v>
      </c>
    </row>
    <row r="34" spans="1:8" x14ac:dyDescent="0.2">
      <c r="A34" s="4"/>
      <c r="B34" s="19" t="s">
        <v>12</v>
      </c>
      <c r="C34" s="12">
        <v>0</v>
      </c>
      <c r="D34" s="12">
        <v>0</v>
      </c>
      <c r="E34" s="12">
        <f t="shared" ref="E34:E40" si="10">C34+D34</f>
        <v>0</v>
      </c>
      <c r="F34" s="12">
        <v>0</v>
      </c>
      <c r="G34" s="12">
        <v>0</v>
      </c>
      <c r="H34" s="12">
        <f t="shared" ref="H34:H40" si="11">E34-F34</f>
        <v>0</v>
      </c>
    </row>
    <row r="35" spans="1:8" x14ac:dyDescent="0.2">
      <c r="A35" s="4"/>
      <c r="B35" s="19" t="s">
        <v>11</v>
      </c>
      <c r="C35" s="12">
        <v>0</v>
      </c>
      <c r="D35" s="12">
        <v>0</v>
      </c>
      <c r="E35" s="12">
        <f t="shared" si="10"/>
        <v>0</v>
      </c>
      <c r="F35" s="12">
        <v>0</v>
      </c>
      <c r="G35" s="12">
        <v>0</v>
      </c>
      <c r="H35" s="12">
        <f t="shared" si="11"/>
        <v>0</v>
      </c>
    </row>
    <row r="36" spans="1:8" x14ac:dyDescent="0.2">
      <c r="A36" s="4"/>
      <c r="B36" s="19" t="s">
        <v>13</v>
      </c>
      <c r="C36" s="12">
        <v>0</v>
      </c>
      <c r="D36" s="12">
        <v>0</v>
      </c>
      <c r="E36" s="12">
        <f t="shared" si="10"/>
        <v>0</v>
      </c>
      <c r="F36" s="12">
        <v>0</v>
      </c>
      <c r="G36" s="12">
        <v>0</v>
      </c>
      <c r="H36" s="12">
        <f t="shared" si="11"/>
        <v>0</v>
      </c>
    </row>
    <row r="37" spans="1:8" x14ac:dyDescent="0.2">
      <c r="A37" s="4"/>
      <c r="B37" s="19" t="s">
        <v>25</v>
      </c>
      <c r="C37" s="12">
        <v>0</v>
      </c>
      <c r="D37" s="12">
        <v>0</v>
      </c>
      <c r="E37" s="12">
        <f t="shared" si="10"/>
        <v>0</v>
      </c>
      <c r="F37" s="12">
        <v>0</v>
      </c>
      <c r="G37" s="12">
        <v>0</v>
      </c>
      <c r="H37" s="12">
        <f t="shared" si="11"/>
        <v>0</v>
      </c>
    </row>
    <row r="38" spans="1:8" ht="11.25" customHeight="1" x14ac:dyDescent="0.2">
      <c r="A38" s="4"/>
      <c r="B38" s="19" t="s">
        <v>26</v>
      </c>
      <c r="C38" s="12">
        <v>0</v>
      </c>
      <c r="D38" s="12">
        <v>0</v>
      </c>
      <c r="E38" s="12">
        <f t="shared" si="10"/>
        <v>0</v>
      </c>
      <c r="F38" s="12">
        <v>0</v>
      </c>
      <c r="G38" s="12">
        <v>0</v>
      </c>
      <c r="H38" s="12">
        <f t="shared" si="11"/>
        <v>0</v>
      </c>
    </row>
    <row r="39" spans="1:8" x14ac:dyDescent="0.2">
      <c r="A39" s="4"/>
      <c r="B39" s="19" t="s">
        <v>33</v>
      </c>
      <c r="C39" s="12">
        <v>0</v>
      </c>
      <c r="D39" s="12">
        <v>0</v>
      </c>
      <c r="E39" s="12">
        <f t="shared" si="10"/>
        <v>0</v>
      </c>
      <c r="F39" s="12">
        <v>0</v>
      </c>
      <c r="G39" s="12">
        <v>0</v>
      </c>
      <c r="H39" s="12">
        <f t="shared" si="11"/>
        <v>0</v>
      </c>
    </row>
    <row r="40" spans="1:8" x14ac:dyDescent="0.2">
      <c r="A40" s="4"/>
      <c r="B40" s="19" t="s">
        <v>14</v>
      </c>
      <c r="C40" s="12">
        <v>0</v>
      </c>
      <c r="D40" s="12">
        <v>0</v>
      </c>
      <c r="E40" s="12">
        <f t="shared" si="10"/>
        <v>0</v>
      </c>
      <c r="F40" s="12">
        <v>0</v>
      </c>
      <c r="G40" s="12">
        <v>0</v>
      </c>
      <c r="H40" s="12">
        <f t="shared" si="11"/>
        <v>0</v>
      </c>
    </row>
    <row r="41" spans="1:8" x14ac:dyDescent="0.2">
      <c r="A41" s="17"/>
      <c r="B41" s="31" t="s">
        <v>51</v>
      </c>
      <c r="C41" s="40">
        <f t="shared" ref="C41:H41" si="12">SUM(C34:C40)</f>
        <v>0</v>
      </c>
      <c r="D41" s="40">
        <f t="shared" si="12"/>
        <v>0</v>
      </c>
      <c r="E41" s="40">
        <f t="shared" si="12"/>
        <v>0</v>
      </c>
      <c r="F41" s="40">
        <f t="shared" si="12"/>
        <v>0</v>
      </c>
      <c r="G41" s="40">
        <f t="shared" si="12"/>
        <v>0</v>
      </c>
      <c r="H41" s="40">
        <f t="shared" si="12"/>
        <v>0</v>
      </c>
    </row>
    <row r="43" spans="1:8" x14ac:dyDescent="0.2">
      <c r="A43" s="1" t="s">
        <v>128</v>
      </c>
    </row>
  </sheetData>
  <sheetProtection formatCells="0" formatColumns="0" formatRows="0" insertRows="0" deleteRows="0" autoFilter="0"/>
  <mergeCells count="12">
    <mergeCell ref="A1:H1"/>
    <mergeCell ref="A2:B4"/>
    <mergeCell ref="A19:H19"/>
    <mergeCell ref="A20:B22"/>
    <mergeCell ref="C2:G2"/>
    <mergeCell ref="H2:H3"/>
    <mergeCell ref="A30:H30"/>
    <mergeCell ref="A31:B33"/>
    <mergeCell ref="C31:G31"/>
    <mergeCell ref="H31:H32"/>
    <mergeCell ref="C20:G20"/>
    <mergeCell ref="H20:H2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topLeftCell="A22" workbookViewId="0">
      <selection activeCell="E40" sqref="E40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143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4" t="s">
        <v>15</v>
      </c>
      <c r="B5" s="23"/>
      <c r="C5" s="35">
        <f t="shared" ref="C5:H5" si="0">SUM(C6:C13)</f>
        <v>2966996</v>
      </c>
      <c r="D5" s="35">
        <f t="shared" si="0"/>
        <v>531231.81000000006</v>
      </c>
      <c r="E5" s="35">
        <f t="shared" si="0"/>
        <v>3498227.8099999996</v>
      </c>
      <c r="F5" s="35">
        <f t="shared" si="0"/>
        <v>2186367.71</v>
      </c>
      <c r="G5" s="35">
        <f t="shared" si="0"/>
        <v>2186367.71</v>
      </c>
      <c r="H5" s="35">
        <f t="shared" si="0"/>
        <v>1311860.0999999999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1105075.33</v>
      </c>
      <c r="D7" s="12">
        <v>152409.43</v>
      </c>
      <c r="E7" s="12">
        <f t="shared" ref="E7:E13" si="1">C7+D7</f>
        <v>1257484.76</v>
      </c>
      <c r="F7" s="12">
        <v>779262.94</v>
      </c>
      <c r="G7" s="12">
        <v>779262.94</v>
      </c>
      <c r="H7" s="12">
        <f t="shared" ref="H7:H13" si="2">E7-F7</f>
        <v>478221.82000000007</v>
      </c>
    </row>
    <row r="8" spans="1:8" x14ac:dyDescent="0.2">
      <c r="A8" s="22"/>
      <c r="B8" s="25" t="s">
        <v>130</v>
      </c>
      <c r="C8" s="12">
        <v>1861920.67</v>
      </c>
      <c r="D8" s="12">
        <v>378822.38</v>
      </c>
      <c r="E8" s="12">
        <f t="shared" si="1"/>
        <v>2240743.0499999998</v>
      </c>
      <c r="F8" s="12">
        <v>1407104.77</v>
      </c>
      <c r="G8" s="12">
        <v>1407104.77</v>
      </c>
      <c r="H8" s="12">
        <f t="shared" si="2"/>
        <v>833638.2799999998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24" t="s">
        <v>19</v>
      </c>
      <c r="B14" s="26"/>
      <c r="C14" s="35">
        <f t="shared" ref="C14:H14" si="3">SUM(C15:C21)</f>
        <v>2692004</v>
      </c>
      <c r="D14" s="35">
        <f t="shared" si="3"/>
        <v>453717.71</v>
      </c>
      <c r="E14" s="35">
        <f t="shared" si="3"/>
        <v>3145721.71</v>
      </c>
      <c r="F14" s="35">
        <f t="shared" si="3"/>
        <v>1970384.87</v>
      </c>
      <c r="G14" s="35">
        <f t="shared" si="3"/>
        <v>1970384.87</v>
      </c>
      <c r="H14" s="35">
        <f t="shared" si="3"/>
        <v>1175336.8399999999</v>
      </c>
    </row>
    <row r="15" spans="1:8" x14ac:dyDescent="0.2">
      <c r="A15" s="22"/>
      <c r="B15" s="25" t="s">
        <v>43</v>
      </c>
      <c r="C15" s="12">
        <v>0</v>
      </c>
      <c r="D15" s="12">
        <v>0</v>
      </c>
      <c r="E15" s="12">
        <f>C15+D15</f>
        <v>0</v>
      </c>
      <c r="F15" s="12">
        <v>0</v>
      </c>
      <c r="G15" s="12">
        <v>0</v>
      </c>
      <c r="H15" s="12">
        <f t="shared" ref="H15:H21" si="4">E15-F15</f>
        <v>0</v>
      </c>
    </row>
    <row r="16" spans="1:8" x14ac:dyDescent="0.2">
      <c r="A16" s="22"/>
      <c r="B16" s="25" t="s">
        <v>27</v>
      </c>
      <c r="C16" s="12">
        <v>178485.2</v>
      </c>
      <c r="D16" s="12">
        <v>71052.47</v>
      </c>
      <c r="E16" s="12">
        <f t="shared" ref="E16:E21" si="5">C16+D16</f>
        <v>249537.67</v>
      </c>
      <c r="F16" s="12">
        <v>133520.17000000001</v>
      </c>
      <c r="G16" s="12">
        <v>133520.17000000001</v>
      </c>
      <c r="H16" s="12">
        <f t="shared" si="4"/>
        <v>116017.5</v>
      </c>
    </row>
    <row r="17" spans="1:8" x14ac:dyDescent="0.2">
      <c r="A17" s="22"/>
      <c r="B17" s="25" t="s">
        <v>20</v>
      </c>
      <c r="C17" s="12">
        <v>737697.36</v>
      </c>
      <c r="D17" s="12">
        <v>224487.52</v>
      </c>
      <c r="E17" s="12">
        <f t="shared" si="5"/>
        <v>962184.88</v>
      </c>
      <c r="F17" s="12">
        <v>521399.43</v>
      </c>
      <c r="G17" s="12">
        <v>521399.43</v>
      </c>
      <c r="H17" s="12">
        <f t="shared" si="4"/>
        <v>440785.45</v>
      </c>
    </row>
    <row r="18" spans="1:8" x14ac:dyDescent="0.2">
      <c r="A18" s="22"/>
      <c r="B18" s="25" t="s">
        <v>44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22"/>
      <c r="B19" s="25" t="s">
        <v>45</v>
      </c>
      <c r="C19" s="12">
        <v>1173414.22</v>
      </c>
      <c r="D19" s="12">
        <v>96454.33</v>
      </c>
      <c r="E19" s="12">
        <f t="shared" si="5"/>
        <v>1269868.55</v>
      </c>
      <c r="F19" s="12">
        <v>872119.65</v>
      </c>
      <c r="G19" s="12">
        <v>872119.65</v>
      </c>
      <c r="H19" s="12">
        <f t="shared" si="4"/>
        <v>397748.9</v>
      </c>
    </row>
    <row r="20" spans="1:8" x14ac:dyDescent="0.2">
      <c r="A20" s="22"/>
      <c r="B20" s="25" t="s">
        <v>46</v>
      </c>
      <c r="C20" s="12">
        <v>602407.22</v>
      </c>
      <c r="D20" s="12">
        <v>61723.39</v>
      </c>
      <c r="E20" s="12">
        <f t="shared" si="5"/>
        <v>664130.61</v>
      </c>
      <c r="F20" s="12">
        <v>443345.62</v>
      </c>
      <c r="G20" s="12">
        <v>443345.62</v>
      </c>
      <c r="H20" s="12">
        <f t="shared" si="4"/>
        <v>220784.99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51</v>
      </c>
      <c r="C37" s="40">
        <f t="shared" ref="C37:H37" si="12">SUM(C32+C22+C14+C5)</f>
        <v>5659000</v>
      </c>
      <c r="D37" s="40">
        <f t="shared" si="12"/>
        <v>984949.52</v>
      </c>
      <c r="E37" s="40">
        <f t="shared" si="12"/>
        <v>6643949.5199999996</v>
      </c>
      <c r="F37" s="40">
        <f t="shared" si="12"/>
        <v>4156752.58</v>
      </c>
      <c r="G37" s="40">
        <f t="shared" si="12"/>
        <v>4156752.58</v>
      </c>
      <c r="H37" s="40">
        <f t="shared" si="12"/>
        <v>2487196.9399999995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128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2018-07-14T22:21:14Z</cp:lastPrinted>
  <dcterms:created xsi:type="dcterms:W3CDTF">2014-02-10T03:37:14Z</dcterms:created>
  <dcterms:modified xsi:type="dcterms:W3CDTF">2022-10-29T00:00:09Z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