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34" i="4" l="1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61" i="4" l="1"/>
  <c r="F61" i="4"/>
  <c r="D61" i="4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C61" i="4"/>
  <c r="G47" i="4"/>
  <c r="F47" i="4"/>
  <c r="E46" i="4"/>
  <c r="H46" i="4" s="1"/>
  <c r="E45" i="4"/>
  <c r="H45" i="4" s="1"/>
  <c r="E44" i="4"/>
  <c r="H44" i="4" s="1"/>
  <c r="E43" i="4"/>
  <c r="H43" i="4" s="1"/>
  <c r="D47" i="4"/>
  <c r="C4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6" i="4"/>
  <c r="F36" i="4"/>
  <c r="D36" i="4"/>
  <c r="C36" i="4"/>
  <c r="H47" i="4" l="1"/>
  <c r="H61" i="4"/>
  <c r="E47" i="4"/>
  <c r="E61" i="4"/>
  <c r="H36" i="4"/>
  <c r="E3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6" i="6"/>
  <c r="H55" i="6"/>
  <c r="H50" i="6"/>
  <c r="H49" i="6"/>
  <c r="H48" i="6"/>
  <c r="H46" i="6"/>
  <c r="H42" i="6"/>
  <c r="H41" i="6"/>
  <c r="H40" i="6"/>
  <c r="H39" i="6"/>
  <c r="H38" i="6"/>
  <c r="H37" i="6"/>
  <c r="H34" i="6"/>
  <c r="H26" i="6"/>
  <c r="H25" i="6"/>
  <c r="H21" i="6"/>
  <c r="H18" i="6"/>
  <c r="H17" i="6"/>
  <c r="H12" i="6"/>
  <c r="H11" i="6"/>
  <c r="H9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E55" i="6"/>
  <c r="E54" i="6"/>
  <c r="H54" i="6" s="1"/>
  <c r="E53" i="6"/>
  <c r="E52" i="6"/>
  <c r="H52" i="6" s="1"/>
  <c r="E51" i="6"/>
  <c r="H51" i="6" s="1"/>
  <c r="E50" i="6"/>
  <c r="E49" i="6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H20" i="6" s="1"/>
  <c r="E19" i="6"/>
  <c r="H19" i="6" s="1"/>
  <c r="E18" i="6"/>
  <c r="E17" i="6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69" i="6" l="1"/>
  <c r="H69" i="6" s="1"/>
  <c r="E65" i="6"/>
  <c r="H65" i="6" s="1"/>
  <c r="H53" i="6"/>
  <c r="E43" i="6"/>
  <c r="H43" i="6" s="1"/>
  <c r="E33" i="6"/>
  <c r="H33" i="6"/>
  <c r="E23" i="6"/>
  <c r="H23" i="6" s="1"/>
  <c r="E13" i="6"/>
  <c r="D77" i="6"/>
  <c r="C77" i="6"/>
  <c r="H13" i="6"/>
  <c r="F77" i="6"/>
  <c r="G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<sst xmlns="http://schemas.openxmlformats.org/spreadsheetml/2006/main" count="233" uniqueCount="166">
  <si>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</si>
  <si>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</si>
  <si>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</si>
  <si>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</si>
  <si>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</si>
  <si>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</si>
  <si>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</si>
  <si>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</si>
  <si>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</si>
  <si>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</si>
  <si>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</si>
  <si>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</si>
  <si>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</si>
  <si>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</si>
  <si>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</si>
  <si>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</si>
  <si>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</si>
  <si>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</si>
  <si>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</si>
  <si>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</si>
  <si>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</si>
  <si>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</si>
  <si>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</si>
  <si>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</si>
  <si>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</si>
  <si>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</si>
  <si>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</si>
  <si>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</si>
  <si>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</si>
  <si>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</si>
  <si>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</si>
  <si>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</si>
  <si>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</si>
  <si>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</si>
  <si>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</si>
  <si>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</si>
  <si>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</si>
  <si>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</si>
  <si>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</si>
  <si>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</si>
  <si>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</si>
  <si>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</si>
  <si>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</si>
  <si>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</si>
  <si>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</si>
  <si>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</si>
  <si>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</si>
  <si>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</si>
  <si>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</si>
  <si>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</si>
  <si>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</si>
  <si>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</si>
  <si>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</si>
  <si>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</si>
  <si>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</si>
  <si>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</si>
  <si>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</si>
  <si>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</si>
  <si>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</si>
  <si>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</si>
  <si>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</si>
  <si>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</si>
  <si>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</si>
  <si>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</si>
  <si>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</si>
  <si>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</si>
  <si>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</si>
  <si>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</si>
  <si>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</si>
  <si>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</si>
  <si>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</si>
  <si>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</si>
  <si>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</si>
  <si>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</si>
  <si>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</si>
  <si>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</si>
  <si>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</si>
  <si>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</si>
  <si>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</si>
  <si>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</si>
  <si>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</si>
  <si>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</si>
  <si>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</si>
  <si>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</si>
  <si>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</si>
  <si>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</si>
  <si>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</si>
  <si>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</si>
  <si>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</si>
  <si>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</si>
  <si>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</si>
  <si>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</si>
  <si>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</si>
  <si>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</si>
  <si>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</si>
  <si>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</si>
  <si>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</si>
  <si>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</si>
  <si>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</si>
  <si>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</si>
  <si>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</si>
  <si>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</si>
  <si>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</si>
  <si>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</si>
  <si>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</si>
  <si>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</si>
  <si>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</si>
  <si>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</si>
  <si>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</si>
  <si>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</si>
  <si>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</si>
  <si>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</si>
  <si>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</si>
  <si>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</si>
  <si>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</si>
  <si>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</si>
  <si>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</si>
  <si>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</si>
  <si>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</si>
  <si>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</si>
  <si>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</si>
  <si>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</si>
  <si>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</si>
  <si>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</si>
  <si>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</si>
  <si>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</si>
  <si>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</si>
  <si>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</si>
  <si>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</si>
  <si>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</si>
  <si>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</si>
  <si>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Tierra Blanca, Guanajuato
Estado Analítico del Ejercicio del Presupuesto de Egresos
Clasificación por Objeto del Gasto (Capítulo y Concepto)
Del 1 de Enero al 30 de Septiembre de 2022</t>
  </si>
  <si>
    <t>Municipio de Tierra Blanca, Guanajuato
Estado Analítico del Ejercicio del Presupuesto de Egresos
Clasificación Económica (por Tipo de Gasto)
Del 1 de Enero al 30 de Septiembre de 2022</t>
  </si>
  <si>
    <t>31111-0001 DESPACHO DE PRESIDENCIA</t>
  </si>
  <si>
    <t>31111-0002 SINDICATURA MUNICIPAL</t>
  </si>
  <si>
    <t>31111-0003 OFICINA DE REGIDORES</t>
  </si>
  <si>
    <t>31111-0004 UNIDAD DE TRANSPARENCIA</t>
  </si>
  <si>
    <t>31111-0005 COMUNICACIÓN SOCIAL</t>
  </si>
  <si>
    <t>31111-0006 Área Jurídica Municipal</t>
  </si>
  <si>
    <t>31111-0014 DEPARTAMENTO DE EDUCACION</t>
  </si>
  <si>
    <t>31111-0103 DEPORTES</t>
  </si>
  <si>
    <t>31111-0104 CENTUDE</t>
  </si>
  <si>
    <t>31111-0105 COORDINACIÓN DE ATENCIÓN A LA</t>
  </si>
  <si>
    <t>31111-0110 OFICIALIA MAYOR</t>
  </si>
  <si>
    <t>31111-0301 CONTRALORIA MUNICIPAL</t>
  </si>
  <si>
    <t>31111-0401 SECRETARIA DEL H. AYUNTAMIENT</t>
  </si>
  <si>
    <t>31111-0408 DIR. PLANEACIÓN</t>
  </si>
  <si>
    <t>31111-0502 POLICIA Y TRANSITO</t>
  </si>
  <si>
    <t>31111-0505 PROTECCION CIVIL</t>
  </si>
  <si>
    <t>31111-0506 CONVENIO BOMBEROS</t>
  </si>
  <si>
    <t>31111-0601 SERVICIOS MUNICIPALES</t>
  </si>
  <si>
    <t>31111-0701 DESARROLLO SOCIAL</t>
  </si>
  <si>
    <t>31111-0702 COORDINACIÓN DE DESARROLLO RU</t>
  </si>
  <si>
    <t>31111-0703 COORDINACIÓN DE DESARROLLO EC</t>
  </si>
  <si>
    <t>31111-0704 COORDINACIÓN DE COMUNIDADES I</t>
  </si>
  <si>
    <t>31111-0802 OBRAS PUBLICAS</t>
  </si>
  <si>
    <t>31111-1101 TESORERIA MUNICIPAL</t>
  </si>
  <si>
    <t>31111-1102 CASA DE LA CULTURA</t>
  </si>
  <si>
    <t>31111-1103 COORDINACIÓN DE CATASTRO</t>
  </si>
  <si>
    <t>31111-1104 DIRECCIÓN DE FISCALIZACIÓN</t>
  </si>
  <si>
    <t>31111-1301 ECOLOGIA Y MEDIO ANBIENTE</t>
  </si>
  <si>
    <t>I400-000 CAJA UNICA</t>
  </si>
  <si>
    <t>Municipio de Tierra Blanca, Guanajuato
Estado Analítico del Ejercicio del Presupuesto de Egresos
Clasificación Administrativa
Del 1 de Enero al 30 de Septiembre de 2022</t>
  </si>
  <si>
    <t>Municipio de Tierra Blanca, Guanajuato
Estado Analítico del Ejercicio del Presupuesto de Egresos
Clasificación Funcional (Finalidad y Función)
Del 1 de Enero al 30 de Septiembre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</si>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</sst>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opLeftCell="A73" workbookViewId="0">
      <selection activeCell="B83" sqref="B83:H8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3" t="s">
        <v>131</v>
      </c>
      <c r="B1" s="44"/>
      <c r="C1" s="44"/>
      <c r="D1" s="44"/>
      <c r="E1" s="44"/>
      <c r="F1" s="44"/>
      <c r="G1" s="44"/>
      <c r="H1" s="45"/>
    </row>
    <row r="2" spans="1:8" x14ac:dyDescent="0.2">
      <c r="A2" s="48" t="s">
        <v>52</v>
      </c>
      <c r="B2" s="49"/>
      <c r="C2" s="43" t="s">
        <v>58</v>
      </c>
      <c r="D2" s="44"/>
      <c r="E2" s="44"/>
      <c r="F2" s="44"/>
      <c r="G2" s="45"/>
      <c r="H2" s="46" t="s">
        <v>57</v>
      </c>
    </row>
    <row r="3" spans="1:8" ht="24.95" customHeight="1" x14ac:dyDescent="0.2">
      <c r="A3" s="50"/>
      <c r="B3" s="5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7"/>
    </row>
    <row r="4" spans="1:8" x14ac:dyDescent="0.2">
      <c r="A4" s="52"/>
      <c r="B4" s="5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39241618.230000004</v>
      </c>
      <c r="D5" s="34">
        <f>SUM(D6:D12)</f>
        <v>2639417.4500000002</v>
      </c>
      <c r="E5" s="34">
        <f>C5+D5</f>
        <v>41881035.680000007</v>
      </c>
      <c r="F5" s="34">
        <f>SUM(F6:F12)</f>
        <v>23940724.879999999</v>
      </c>
      <c r="G5" s="34">
        <f>SUM(G6:G12)</f>
        <v>23865184.879999999</v>
      </c>
      <c r="H5" s="34">
        <f>E5-F5</f>
        <v>17940310.800000008</v>
      </c>
    </row>
    <row r="6" spans="1:8" x14ac:dyDescent="0.2">
      <c r="A6" s="28">
        <v>1100</v>
      </c>
      <c r="B6" s="10" t="s">
        <v>68</v>
      </c>
      <c r="C6" s="12">
        <v>29266615.760000002</v>
      </c>
      <c r="D6" s="12">
        <v>771954.5</v>
      </c>
      <c r="E6" s="12">
        <f t="shared" ref="E6:E69" si="0">C6+D6</f>
        <v>30038570.260000002</v>
      </c>
      <c r="F6" s="12">
        <v>21683999.370000001</v>
      </c>
      <c r="G6" s="12">
        <v>21683999.370000001</v>
      </c>
      <c r="H6" s="12">
        <f t="shared" ref="H6:H69" si="1">E6-F6</f>
        <v>8354570.8900000006</v>
      </c>
    </row>
    <row r="7" spans="1:8" x14ac:dyDescent="0.2">
      <c r="A7" s="28">
        <v>1200</v>
      </c>
      <c r="B7" s="10" t="s">
        <v>69</v>
      </c>
      <c r="C7" s="12">
        <v>1205000</v>
      </c>
      <c r="D7" s="12">
        <v>423000</v>
      </c>
      <c r="E7" s="12">
        <f t="shared" si="0"/>
        <v>1628000</v>
      </c>
      <c r="F7" s="12">
        <v>1146612.17</v>
      </c>
      <c r="G7" s="12">
        <v>1146612.17</v>
      </c>
      <c r="H7" s="12">
        <f t="shared" si="1"/>
        <v>481387.83000000007</v>
      </c>
    </row>
    <row r="8" spans="1:8" x14ac:dyDescent="0.2">
      <c r="A8" s="28">
        <v>1300</v>
      </c>
      <c r="B8" s="10" t="s">
        <v>70</v>
      </c>
      <c r="C8" s="12">
        <v>4596509.4800000004</v>
      </c>
      <c r="D8" s="12">
        <v>214852.84</v>
      </c>
      <c r="E8" s="12">
        <f t="shared" si="0"/>
        <v>4811362.32</v>
      </c>
      <c r="F8" s="12">
        <v>342396.61</v>
      </c>
      <c r="G8" s="12">
        <v>342396.61</v>
      </c>
      <c r="H8" s="12">
        <f t="shared" si="1"/>
        <v>4468965.71</v>
      </c>
    </row>
    <row r="9" spans="1:8" x14ac:dyDescent="0.2">
      <c r="A9" s="28">
        <v>1400</v>
      </c>
      <c r="B9" s="10" t="s">
        <v>34</v>
      </c>
      <c r="C9" s="12">
        <v>600000</v>
      </c>
      <c r="D9" s="12">
        <v>-100000</v>
      </c>
      <c r="E9" s="12">
        <f t="shared" si="0"/>
        <v>500000</v>
      </c>
      <c r="F9" s="12">
        <v>22760</v>
      </c>
      <c r="G9" s="12">
        <v>0</v>
      </c>
      <c r="H9" s="12">
        <f t="shared" si="1"/>
        <v>477240</v>
      </c>
    </row>
    <row r="10" spans="1:8" x14ac:dyDescent="0.2">
      <c r="A10" s="28">
        <v>1500</v>
      </c>
      <c r="B10" s="10" t="s">
        <v>71</v>
      </c>
      <c r="C10" s="12">
        <v>2873492.99</v>
      </c>
      <c r="D10" s="12">
        <v>403310.9</v>
      </c>
      <c r="E10" s="12">
        <f t="shared" si="0"/>
        <v>3276803.89</v>
      </c>
      <c r="F10" s="12">
        <v>690593.72</v>
      </c>
      <c r="G10" s="12">
        <v>637813.72</v>
      </c>
      <c r="H10" s="12">
        <f t="shared" si="1"/>
        <v>2586210.17</v>
      </c>
    </row>
    <row r="11" spans="1:8" x14ac:dyDescent="0.2">
      <c r="A11" s="28">
        <v>1600</v>
      </c>
      <c r="B11" s="10" t="s">
        <v>35</v>
      </c>
      <c r="C11" s="12">
        <v>700000</v>
      </c>
      <c r="D11" s="12">
        <v>926299.21</v>
      </c>
      <c r="E11" s="12">
        <f t="shared" si="0"/>
        <v>1626299.21</v>
      </c>
      <c r="F11" s="12">
        <v>54363.01</v>
      </c>
      <c r="G11" s="12">
        <v>54363.01</v>
      </c>
      <c r="H11" s="12">
        <f t="shared" si="1"/>
        <v>1571936.2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5833824.9100000001</v>
      </c>
      <c r="D13" s="35">
        <f>SUM(D14:D22)</f>
        <v>5470925.1999999993</v>
      </c>
      <c r="E13" s="35">
        <f t="shared" si="0"/>
        <v>11304750.109999999</v>
      </c>
      <c r="F13" s="35">
        <f>SUM(F14:F22)</f>
        <v>6392976.6600000001</v>
      </c>
      <c r="G13" s="35">
        <f>SUM(G14:G22)</f>
        <v>6392976.6600000001</v>
      </c>
      <c r="H13" s="35">
        <f t="shared" si="1"/>
        <v>4911773.4499999993</v>
      </c>
    </row>
    <row r="14" spans="1:8" x14ac:dyDescent="0.2">
      <c r="A14" s="28">
        <v>2100</v>
      </c>
      <c r="B14" s="10" t="s">
        <v>73</v>
      </c>
      <c r="C14" s="12">
        <v>708500</v>
      </c>
      <c r="D14" s="12">
        <v>442089.08</v>
      </c>
      <c r="E14" s="12">
        <f t="shared" si="0"/>
        <v>1150589.08</v>
      </c>
      <c r="F14" s="12">
        <v>274546.58</v>
      </c>
      <c r="G14" s="12">
        <v>274546.58</v>
      </c>
      <c r="H14" s="12">
        <f t="shared" si="1"/>
        <v>876042.5</v>
      </c>
    </row>
    <row r="15" spans="1:8" x14ac:dyDescent="0.2">
      <c r="A15" s="28">
        <v>2200</v>
      </c>
      <c r="B15" s="10" t="s">
        <v>74</v>
      </c>
      <c r="C15" s="12">
        <v>316000</v>
      </c>
      <c r="D15" s="12">
        <v>513303.35</v>
      </c>
      <c r="E15" s="12">
        <f t="shared" si="0"/>
        <v>829303.35</v>
      </c>
      <c r="F15" s="12">
        <v>333914.56</v>
      </c>
      <c r="G15" s="12">
        <v>333914.56</v>
      </c>
      <c r="H15" s="12">
        <f t="shared" si="1"/>
        <v>495388.79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352.5</v>
      </c>
      <c r="G16" s="12">
        <v>352.5</v>
      </c>
      <c r="H16" s="12">
        <f t="shared" si="1"/>
        <v>-352.5</v>
      </c>
    </row>
    <row r="17" spans="1:8" x14ac:dyDescent="0.2">
      <c r="A17" s="28">
        <v>2400</v>
      </c>
      <c r="B17" s="10" t="s">
        <v>76</v>
      </c>
      <c r="C17" s="12">
        <v>753210</v>
      </c>
      <c r="D17" s="12">
        <v>69639</v>
      </c>
      <c r="E17" s="12">
        <f t="shared" si="0"/>
        <v>822849</v>
      </c>
      <c r="F17" s="12">
        <v>219149.25</v>
      </c>
      <c r="G17" s="12">
        <v>219149.25</v>
      </c>
      <c r="H17" s="12">
        <f t="shared" si="1"/>
        <v>603699.75</v>
      </c>
    </row>
    <row r="18" spans="1:8" x14ac:dyDescent="0.2">
      <c r="A18" s="28">
        <v>2500</v>
      </c>
      <c r="B18" s="10" t="s">
        <v>77</v>
      </c>
      <c r="C18" s="12">
        <v>40000</v>
      </c>
      <c r="D18" s="12">
        <v>-12000</v>
      </c>
      <c r="E18" s="12">
        <f t="shared" si="0"/>
        <v>28000</v>
      </c>
      <c r="F18" s="12">
        <v>1995.28</v>
      </c>
      <c r="G18" s="12">
        <v>1995.28</v>
      </c>
      <c r="H18" s="12">
        <f t="shared" si="1"/>
        <v>26004.720000000001</v>
      </c>
    </row>
    <row r="19" spans="1:8" x14ac:dyDescent="0.2">
      <c r="A19" s="28">
        <v>2600</v>
      </c>
      <c r="B19" s="10" t="s">
        <v>78</v>
      </c>
      <c r="C19" s="12">
        <v>3526114.91</v>
      </c>
      <c r="D19" s="12">
        <v>4422393.7699999996</v>
      </c>
      <c r="E19" s="12">
        <f t="shared" si="0"/>
        <v>7948508.6799999997</v>
      </c>
      <c r="F19" s="12">
        <v>5247322.66</v>
      </c>
      <c r="G19" s="12">
        <v>5247322.66</v>
      </c>
      <c r="H19" s="12">
        <f t="shared" si="1"/>
        <v>2701186.0199999996</v>
      </c>
    </row>
    <row r="20" spans="1:8" x14ac:dyDescent="0.2">
      <c r="A20" s="28">
        <v>2700</v>
      </c>
      <c r="B20" s="10" t="s">
        <v>79</v>
      </c>
      <c r="C20" s="12">
        <v>388000</v>
      </c>
      <c r="D20" s="12">
        <v>42500</v>
      </c>
      <c r="E20" s="12">
        <f t="shared" si="0"/>
        <v>430500</v>
      </c>
      <c r="F20" s="12">
        <v>306897.82</v>
      </c>
      <c r="G20" s="12">
        <v>306897.82</v>
      </c>
      <c r="H20" s="12">
        <f t="shared" si="1"/>
        <v>123602.18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102000</v>
      </c>
      <c r="D22" s="12">
        <v>-7000</v>
      </c>
      <c r="E22" s="12">
        <f t="shared" si="0"/>
        <v>95000</v>
      </c>
      <c r="F22" s="12">
        <v>8798.01</v>
      </c>
      <c r="G22" s="12">
        <v>8798.01</v>
      </c>
      <c r="H22" s="12">
        <f t="shared" si="1"/>
        <v>86201.99</v>
      </c>
    </row>
    <row r="23" spans="1:8" x14ac:dyDescent="0.2">
      <c r="A23" s="29" t="s">
        <v>61</v>
      </c>
      <c r="B23" s="6"/>
      <c r="C23" s="35">
        <f>SUM(C24:C32)</f>
        <v>11738486.68</v>
      </c>
      <c r="D23" s="35">
        <f>SUM(D24:D32)</f>
        <v>6926222.0099999998</v>
      </c>
      <c r="E23" s="35">
        <f t="shared" si="0"/>
        <v>18664708.689999998</v>
      </c>
      <c r="F23" s="35">
        <f>SUM(F24:F32)</f>
        <v>9027693.9800000004</v>
      </c>
      <c r="G23" s="35">
        <f>SUM(G24:G32)</f>
        <v>9027693.9800000004</v>
      </c>
      <c r="H23" s="35">
        <f t="shared" si="1"/>
        <v>9637014.7099999972</v>
      </c>
    </row>
    <row r="24" spans="1:8" x14ac:dyDescent="0.2">
      <c r="A24" s="28">
        <v>3100</v>
      </c>
      <c r="B24" s="10" t="s">
        <v>82</v>
      </c>
      <c r="C24" s="12">
        <v>1922000</v>
      </c>
      <c r="D24" s="12">
        <v>400305.23</v>
      </c>
      <c r="E24" s="12">
        <f t="shared" si="0"/>
        <v>2322305.23</v>
      </c>
      <c r="F24" s="12">
        <v>1781654.45</v>
      </c>
      <c r="G24" s="12">
        <v>1781654.45</v>
      </c>
      <c r="H24" s="12">
        <f t="shared" si="1"/>
        <v>540650.78</v>
      </c>
    </row>
    <row r="25" spans="1:8" x14ac:dyDescent="0.2">
      <c r="A25" s="28">
        <v>3200</v>
      </c>
      <c r="B25" s="10" t="s">
        <v>83</v>
      </c>
      <c r="C25" s="12">
        <v>276000</v>
      </c>
      <c r="D25" s="12">
        <v>833810</v>
      </c>
      <c r="E25" s="12">
        <f t="shared" si="0"/>
        <v>1109810</v>
      </c>
      <c r="F25" s="12">
        <v>131137.20000000001</v>
      </c>
      <c r="G25" s="12">
        <v>131137.20000000001</v>
      </c>
      <c r="H25" s="12">
        <f t="shared" si="1"/>
        <v>978672.8</v>
      </c>
    </row>
    <row r="26" spans="1:8" x14ac:dyDescent="0.2">
      <c r="A26" s="28">
        <v>3300</v>
      </c>
      <c r="B26" s="10" t="s">
        <v>84</v>
      </c>
      <c r="C26" s="12">
        <v>7000</v>
      </c>
      <c r="D26" s="12">
        <v>1570644.09</v>
      </c>
      <c r="E26" s="12">
        <f t="shared" si="0"/>
        <v>1577644.09</v>
      </c>
      <c r="F26" s="12">
        <v>395266.82</v>
      </c>
      <c r="G26" s="12">
        <v>395266.82</v>
      </c>
      <c r="H26" s="12">
        <f t="shared" si="1"/>
        <v>1182377.27</v>
      </c>
    </row>
    <row r="27" spans="1:8" x14ac:dyDescent="0.2">
      <c r="A27" s="28">
        <v>3400</v>
      </c>
      <c r="B27" s="10" t="s">
        <v>85</v>
      </c>
      <c r="C27" s="12">
        <v>412000</v>
      </c>
      <c r="D27" s="12">
        <v>-25250.75</v>
      </c>
      <c r="E27" s="12">
        <f t="shared" si="0"/>
        <v>386749.25</v>
      </c>
      <c r="F27" s="12">
        <v>250103.46</v>
      </c>
      <c r="G27" s="12">
        <v>250103.46</v>
      </c>
      <c r="H27" s="12">
        <f t="shared" si="1"/>
        <v>136645.79</v>
      </c>
    </row>
    <row r="28" spans="1:8" x14ac:dyDescent="0.2">
      <c r="A28" s="28">
        <v>3500</v>
      </c>
      <c r="B28" s="10" t="s">
        <v>86</v>
      </c>
      <c r="C28" s="12">
        <v>1504676.26</v>
      </c>
      <c r="D28" s="12">
        <v>832262.44</v>
      </c>
      <c r="E28" s="12">
        <f t="shared" si="0"/>
        <v>2336938.7000000002</v>
      </c>
      <c r="F28" s="12">
        <v>1408978.02</v>
      </c>
      <c r="G28" s="12">
        <v>1408978.02</v>
      </c>
      <c r="H28" s="12">
        <f t="shared" si="1"/>
        <v>927960.68000000017</v>
      </c>
    </row>
    <row r="29" spans="1:8" x14ac:dyDescent="0.2">
      <c r="A29" s="28">
        <v>3600</v>
      </c>
      <c r="B29" s="10" t="s">
        <v>87</v>
      </c>
      <c r="C29" s="12">
        <v>332000</v>
      </c>
      <c r="D29" s="12">
        <v>-100000</v>
      </c>
      <c r="E29" s="12">
        <f t="shared" si="0"/>
        <v>232000</v>
      </c>
      <c r="F29" s="12">
        <v>136564.06</v>
      </c>
      <c r="G29" s="12">
        <v>136564.06</v>
      </c>
      <c r="H29" s="12">
        <f t="shared" si="1"/>
        <v>95435.94</v>
      </c>
    </row>
    <row r="30" spans="1:8" x14ac:dyDescent="0.2">
      <c r="A30" s="28">
        <v>3700</v>
      </c>
      <c r="B30" s="10" t="s">
        <v>88</v>
      </c>
      <c r="C30" s="12">
        <v>491000</v>
      </c>
      <c r="D30" s="12">
        <v>348011.55</v>
      </c>
      <c r="E30" s="12">
        <f t="shared" si="0"/>
        <v>839011.55</v>
      </c>
      <c r="F30" s="12">
        <v>534636.25</v>
      </c>
      <c r="G30" s="12">
        <v>534636.25</v>
      </c>
      <c r="H30" s="12">
        <f t="shared" si="1"/>
        <v>304375.30000000005</v>
      </c>
    </row>
    <row r="31" spans="1:8" x14ac:dyDescent="0.2">
      <c r="A31" s="28">
        <v>3800</v>
      </c>
      <c r="B31" s="10" t="s">
        <v>89</v>
      </c>
      <c r="C31" s="12">
        <v>6125000</v>
      </c>
      <c r="D31" s="12">
        <v>3066915.45</v>
      </c>
      <c r="E31" s="12">
        <f t="shared" si="0"/>
        <v>9191915.4499999993</v>
      </c>
      <c r="F31" s="12">
        <v>3841629.72</v>
      </c>
      <c r="G31" s="12">
        <v>3841629.72</v>
      </c>
      <c r="H31" s="12">
        <f t="shared" si="1"/>
        <v>5350285.7299999986</v>
      </c>
    </row>
    <row r="32" spans="1:8" x14ac:dyDescent="0.2">
      <c r="A32" s="28">
        <v>3900</v>
      </c>
      <c r="B32" s="10" t="s">
        <v>18</v>
      </c>
      <c r="C32" s="12">
        <v>668810.42000000004</v>
      </c>
      <c r="D32" s="12">
        <v>-476</v>
      </c>
      <c r="E32" s="12">
        <f t="shared" si="0"/>
        <v>668334.42000000004</v>
      </c>
      <c r="F32" s="12">
        <v>547724</v>
      </c>
      <c r="G32" s="12">
        <v>547724</v>
      </c>
      <c r="H32" s="12">
        <f t="shared" si="1"/>
        <v>120610.42000000004</v>
      </c>
    </row>
    <row r="33" spans="1:8" x14ac:dyDescent="0.2">
      <c r="A33" s="29" t="s">
        <v>62</v>
      </c>
      <c r="B33" s="6"/>
      <c r="C33" s="35">
        <f>SUM(C34:C42)</f>
        <v>16563070.1</v>
      </c>
      <c r="D33" s="35">
        <f>SUM(D34:D42)</f>
        <v>9920656.7599999998</v>
      </c>
      <c r="E33" s="35">
        <f t="shared" si="0"/>
        <v>26483726.859999999</v>
      </c>
      <c r="F33" s="35">
        <f>SUM(F34:F42)</f>
        <v>12313785.600000001</v>
      </c>
      <c r="G33" s="35">
        <f>SUM(G34:G42)</f>
        <v>12313785.600000001</v>
      </c>
      <c r="H33" s="35">
        <f t="shared" si="1"/>
        <v>14169941.259999998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6050000</v>
      </c>
      <c r="D35" s="12">
        <v>0</v>
      </c>
      <c r="E35" s="12">
        <f t="shared" si="0"/>
        <v>6050000</v>
      </c>
      <c r="F35" s="12">
        <v>4617500.03</v>
      </c>
      <c r="G35" s="12">
        <v>4617500.03</v>
      </c>
      <c r="H35" s="12">
        <f t="shared" si="1"/>
        <v>1432499.9699999997</v>
      </c>
    </row>
    <row r="36" spans="1:8" x14ac:dyDescent="0.2">
      <c r="A36" s="28">
        <v>4300</v>
      </c>
      <c r="B36" s="10" t="s">
        <v>92</v>
      </c>
      <c r="C36" s="12">
        <v>2000000</v>
      </c>
      <c r="D36" s="12">
        <v>1429706.84</v>
      </c>
      <c r="E36" s="12">
        <f t="shared" si="0"/>
        <v>3429706.84</v>
      </c>
      <c r="F36" s="12">
        <v>3285775.33</v>
      </c>
      <c r="G36" s="12">
        <v>3285775.33</v>
      </c>
      <c r="H36" s="12">
        <f t="shared" si="1"/>
        <v>143931.50999999978</v>
      </c>
    </row>
    <row r="37" spans="1:8" x14ac:dyDescent="0.2">
      <c r="A37" s="28">
        <v>4400</v>
      </c>
      <c r="B37" s="10" t="s">
        <v>93</v>
      </c>
      <c r="C37" s="12">
        <v>8513070.0999999996</v>
      </c>
      <c r="D37" s="12">
        <v>8490949.9199999999</v>
      </c>
      <c r="E37" s="12">
        <f t="shared" si="0"/>
        <v>17004020.02</v>
      </c>
      <c r="F37" s="12">
        <v>4410510.24</v>
      </c>
      <c r="G37" s="12">
        <v>4410510.24</v>
      </c>
      <c r="H37" s="12">
        <f t="shared" si="1"/>
        <v>12593509.779999999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412000.08</v>
      </c>
      <c r="D43" s="35">
        <f>SUM(D44:D52)</f>
        <v>2245299</v>
      </c>
      <c r="E43" s="35">
        <f t="shared" si="0"/>
        <v>2657299.08</v>
      </c>
      <c r="F43" s="35">
        <f>SUM(F44:F52)</f>
        <v>91181.5</v>
      </c>
      <c r="G43" s="35">
        <f>SUM(G44:G52)</f>
        <v>91181.5</v>
      </c>
      <c r="H43" s="35">
        <f t="shared" si="1"/>
        <v>2566117.58</v>
      </c>
    </row>
    <row r="44" spans="1:8" x14ac:dyDescent="0.2">
      <c r="A44" s="28">
        <v>5100</v>
      </c>
      <c r="B44" s="10" t="s">
        <v>97</v>
      </c>
      <c r="C44" s="12">
        <v>315000</v>
      </c>
      <c r="D44" s="12">
        <v>15299</v>
      </c>
      <c r="E44" s="12">
        <f t="shared" si="0"/>
        <v>330299</v>
      </c>
      <c r="F44" s="12">
        <v>77131.5</v>
      </c>
      <c r="G44" s="12">
        <v>77131.5</v>
      </c>
      <c r="H44" s="12">
        <f t="shared" si="1"/>
        <v>253167.5</v>
      </c>
    </row>
    <row r="45" spans="1:8" x14ac:dyDescent="0.2">
      <c r="A45" s="28">
        <v>5200</v>
      </c>
      <c r="B45" s="10" t="s">
        <v>98</v>
      </c>
      <c r="C45" s="12">
        <v>19000</v>
      </c>
      <c r="D45" s="12">
        <v>25000</v>
      </c>
      <c r="E45" s="12">
        <f t="shared" si="0"/>
        <v>44000</v>
      </c>
      <c r="F45" s="12">
        <v>14050</v>
      </c>
      <c r="G45" s="12">
        <v>14050</v>
      </c>
      <c r="H45" s="12">
        <f t="shared" si="1"/>
        <v>29950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1200000</v>
      </c>
      <c r="E47" s="12">
        <f t="shared" si="0"/>
        <v>1200000</v>
      </c>
      <c r="F47" s="12">
        <v>0</v>
      </c>
      <c r="G47" s="12">
        <v>0</v>
      </c>
      <c r="H47" s="12">
        <f t="shared" si="1"/>
        <v>1200000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71000.08</v>
      </c>
      <c r="D49" s="12">
        <v>5000</v>
      </c>
      <c r="E49" s="12">
        <f t="shared" si="0"/>
        <v>76000.08</v>
      </c>
      <c r="F49" s="12">
        <v>0</v>
      </c>
      <c r="G49" s="12">
        <v>0</v>
      </c>
      <c r="H49" s="12">
        <f t="shared" si="1"/>
        <v>76000.08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1000000</v>
      </c>
      <c r="E51" s="12">
        <f t="shared" si="0"/>
        <v>1000000</v>
      </c>
      <c r="F51" s="12">
        <v>0</v>
      </c>
      <c r="G51" s="12">
        <v>0</v>
      </c>
      <c r="H51" s="12">
        <f t="shared" si="1"/>
        <v>1000000</v>
      </c>
    </row>
    <row r="52" spans="1:8" x14ac:dyDescent="0.2">
      <c r="A52" s="28">
        <v>5900</v>
      </c>
      <c r="B52" s="10" t="s">
        <v>105</v>
      </c>
      <c r="C52" s="12">
        <v>7000</v>
      </c>
      <c r="D52" s="12">
        <v>0</v>
      </c>
      <c r="E52" s="12">
        <f t="shared" si="0"/>
        <v>7000</v>
      </c>
      <c r="F52" s="12">
        <v>0</v>
      </c>
      <c r="G52" s="12">
        <v>0</v>
      </c>
      <c r="H52" s="12">
        <f t="shared" si="1"/>
        <v>7000</v>
      </c>
    </row>
    <row r="53" spans="1:8" x14ac:dyDescent="0.2">
      <c r="A53" s="29" t="s">
        <v>64</v>
      </c>
      <c r="B53" s="6"/>
      <c r="C53" s="35">
        <f>SUM(C54:C56)</f>
        <v>19050000</v>
      </c>
      <c r="D53" s="35">
        <f>SUM(D54:D56)</f>
        <v>5925917.4800000004</v>
      </c>
      <c r="E53" s="35">
        <f t="shared" si="0"/>
        <v>24975917.48</v>
      </c>
      <c r="F53" s="35">
        <f>SUM(F54:F56)</f>
        <v>2588215.0699999998</v>
      </c>
      <c r="G53" s="35">
        <f>SUM(G54:G56)</f>
        <v>2588215.0699999998</v>
      </c>
      <c r="H53" s="35">
        <f t="shared" si="1"/>
        <v>22387702.41</v>
      </c>
    </row>
    <row r="54" spans="1:8" x14ac:dyDescent="0.2">
      <c r="A54" s="28">
        <v>6100</v>
      </c>
      <c r="B54" s="10" t="s">
        <v>106</v>
      </c>
      <c r="C54" s="12">
        <v>19050000</v>
      </c>
      <c r="D54" s="12">
        <v>5925917.4800000004</v>
      </c>
      <c r="E54" s="12">
        <f t="shared" si="0"/>
        <v>24975917.48</v>
      </c>
      <c r="F54" s="12">
        <v>2588215.0699999998</v>
      </c>
      <c r="G54" s="12">
        <v>2588215.0699999998</v>
      </c>
      <c r="H54" s="12">
        <f t="shared" si="1"/>
        <v>22387702.41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2000000</v>
      </c>
      <c r="D57" s="35">
        <f>SUM(D58:D64)</f>
        <v>-1880000</v>
      </c>
      <c r="E57" s="35">
        <f t="shared" si="0"/>
        <v>120000</v>
      </c>
      <c r="F57" s="35">
        <f>SUM(F58:F64)</f>
        <v>0</v>
      </c>
      <c r="G57" s="35">
        <f>SUM(G58:G64)</f>
        <v>0</v>
      </c>
      <c r="H57" s="35">
        <f t="shared" si="1"/>
        <v>120000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2000000</v>
      </c>
      <c r="D64" s="12">
        <v>-1880000</v>
      </c>
      <c r="E64" s="12">
        <f t="shared" si="0"/>
        <v>120000</v>
      </c>
      <c r="F64" s="12">
        <v>0</v>
      </c>
      <c r="G64" s="12">
        <v>0</v>
      </c>
      <c r="H64" s="12">
        <f t="shared" si="1"/>
        <v>120000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5325808.0999999996</v>
      </c>
      <c r="E65" s="35">
        <f t="shared" si="0"/>
        <v>5325808.0999999996</v>
      </c>
      <c r="F65" s="35">
        <f>SUM(F66:F68)</f>
        <v>4202965.42</v>
      </c>
      <c r="G65" s="35">
        <f>SUM(G66:G68)</f>
        <v>4202965.42</v>
      </c>
      <c r="H65" s="35">
        <f t="shared" si="1"/>
        <v>1122842.6799999997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5325808.0999999996</v>
      </c>
      <c r="E68" s="12">
        <f t="shared" si="0"/>
        <v>5325808.0999999996</v>
      </c>
      <c r="F68" s="12">
        <v>4202965.42</v>
      </c>
      <c r="G68" s="12">
        <v>4202965.42</v>
      </c>
      <c r="H68" s="12">
        <f t="shared" si="1"/>
        <v>1122842.6799999997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2025480</v>
      </c>
      <c r="E69" s="35">
        <f t="shared" si="0"/>
        <v>2025480</v>
      </c>
      <c r="F69" s="35">
        <f>SUM(F70:F76)</f>
        <v>2025480</v>
      </c>
      <c r="G69" s="35">
        <f>SUM(G70:G76)</f>
        <v>2025480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2000000</v>
      </c>
      <c r="E70" s="12">
        <f t="shared" ref="E70:E76" si="2">C70+D70</f>
        <v>2000000</v>
      </c>
      <c r="F70" s="12">
        <v>2000000</v>
      </c>
      <c r="G70" s="12">
        <v>2000000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25480</v>
      </c>
      <c r="E71" s="12">
        <f t="shared" si="2"/>
        <v>25480</v>
      </c>
      <c r="F71" s="12">
        <v>25480</v>
      </c>
      <c r="G71" s="12">
        <v>25480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94839000</v>
      </c>
      <c r="D77" s="37">
        <f t="shared" si="4"/>
        <v>38599726</v>
      </c>
      <c r="E77" s="37">
        <f t="shared" si="4"/>
        <v>133438726</v>
      </c>
      <c r="F77" s="37">
        <f t="shared" si="4"/>
        <v>60583023.109999999</v>
      </c>
      <c r="G77" s="37">
        <f t="shared" si="4"/>
        <v>60507483.109999999</v>
      </c>
      <c r="H77" s="37">
        <f t="shared" si="4"/>
        <v>72855702.889999986</v>
      </c>
    </row>
    <row r="79" spans="1:8" x14ac:dyDescent="0.2">
      <c r="A79" s="1" t="s">
        <v>128</v>
      </c>
    </row>
    <row r="83" spans="2:11" ht="15" customHeight="1" x14ac:dyDescent="0.2">
      <c r="B83" s="42" t="s">
        <v>164</v>
      </c>
      <c r="C83" s="42"/>
      <c r="D83" s="42"/>
      <c r="E83" s="42"/>
      <c r="F83" s="42"/>
      <c r="G83" s="42"/>
      <c r="H83" s="42"/>
      <c r="I83" s="41"/>
      <c r="J83" s="41"/>
      <c r="K83" s="41"/>
    </row>
    <row r="84" spans="2:11" ht="15" customHeight="1" x14ac:dyDescent="0.2">
      <c r="B84" s="42" t="s">
        <v>165</v>
      </c>
      <c r="C84" s="42"/>
      <c r="D84" s="42"/>
      <c r="E84" s="42"/>
      <c r="F84" s="42"/>
      <c r="G84" s="42"/>
      <c r="H84" s="42"/>
      <c r="I84" s="41"/>
      <c r="J84" s="41"/>
      <c r="K84" s="41"/>
    </row>
  </sheetData>
  <sheetProtection formatCells="0" formatColumns="0" formatRows="0" autoFilter="0"/>
  <mergeCells count="6">
    <mergeCell ref="B83:H83"/>
    <mergeCell ref="B84:H84"/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zoomScaleNormal="100" workbookViewId="0">
      <selection activeCell="B16" sqref="A1:H16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3" t="s">
        <v>132</v>
      </c>
      <c r="B1" s="44"/>
      <c r="C1" s="44"/>
      <c r="D1" s="44"/>
      <c r="E1" s="44"/>
      <c r="F1" s="44"/>
      <c r="G1" s="44"/>
      <c r="H1" s="45"/>
    </row>
    <row r="2" spans="1:8" x14ac:dyDescent="0.2">
      <c r="A2" s="48" t="s">
        <v>52</v>
      </c>
      <c r="B2" s="49"/>
      <c r="C2" s="43" t="s">
        <v>58</v>
      </c>
      <c r="D2" s="44"/>
      <c r="E2" s="44"/>
      <c r="F2" s="44"/>
      <c r="G2" s="45"/>
      <c r="H2" s="46" t="s">
        <v>57</v>
      </c>
    </row>
    <row r="3" spans="1:8" ht="24.95" customHeight="1" x14ac:dyDescent="0.2">
      <c r="A3" s="50"/>
      <c r="B3" s="5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7"/>
    </row>
    <row r="4" spans="1:8" x14ac:dyDescent="0.2">
      <c r="A4" s="52"/>
      <c r="B4" s="5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75376999.920000002</v>
      </c>
      <c r="D5" s="38">
        <v>23102701.420000002</v>
      </c>
      <c r="E5" s="38">
        <f>C5+D5</f>
        <v>98479701.340000004</v>
      </c>
      <c r="F5" s="38">
        <v>51699956.119999997</v>
      </c>
      <c r="G5" s="38">
        <v>51624416.119999997</v>
      </c>
      <c r="H5" s="38">
        <f>E5-F5</f>
        <v>46779745.220000006</v>
      </c>
    </row>
    <row r="6" spans="1:8" x14ac:dyDescent="0.2">
      <c r="A6" s="5"/>
      <c r="B6" s="13" t="s">
        <v>1</v>
      </c>
      <c r="C6" s="38">
        <v>19462000.079999998</v>
      </c>
      <c r="D6" s="38">
        <v>13497024.58</v>
      </c>
      <c r="E6" s="38">
        <f>C6+D6</f>
        <v>32959024.659999996</v>
      </c>
      <c r="F6" s="38">
        <v>6882361.9900000002</v>
      </c>
      <c r="G6" s="38">
        <v>6882361.9900000002</v>
      </c>
      <c r="H6" s="38">
        <f>E6-F6</f>
        <v>26076662.669999994</v>
      </c>
    </row>
    <row r="7" spans="1:8" x14ac:dyDescent="0.2">
      <c r="A7" s="5"/>
      <c r="B7" s="13" t="s">
        <v>2</v>
      </c>
      <c r="C7" s="38">
        <v>0</v>
      </c>
      <c r="D7" s="38">
        <v>2000000</v>
      </c>
      <c r="E7" s="38">
        <f>C7+D7</f>
        <v>2000000</v>
      </c>
      <c r="F7" s="38">
        <v>2000000</v>
      </c>
      <c r="G7" s="38">
        <v>2000000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94839000</v>
      </c>
      <c r="D10" s="37">
        <f t="shared" si="0"/>
        <v>38599726</v>
      </c>
      <c r="E10" s="37">
        <f t="shared" si="0"/>
        <v>133438726</v>
      </c>
      <c r="F10" s="37">
        <f t="shared" si="0"/>
        <v>60582318.109999999</v>
      </c>
      <c r="G10" s="37">
        <f t="shared" si="0"/>
        <v>60506778.109999999</v>
      </c>
      <c r="H10" s="37">
        <f t="shared" si="0"/>
        <v>72856407.890000001</v>
      </c>
    </row>
    <row r="12" spans="1:8" x14ac:dyDescent="0.2">
      <c r="A12" s="1" t="s">
        <v>128</v>
      </c>
    </row>
    <row r="15" spans="1:8" ht="15" x14ac:dyDescent="0.2">
      <c r="B15" s="42" t="s">
        <v>164</v>
      </c>
      <c r="C15" s="42"/>
      <c r="D15" s="42"/>
      <c r="E15" s="42"/>
      <c r="F15" s="42"/>
      <c r="G15" s="42"/>
      <c r="H15" s="42"/>
    </row>
    <row r="16" spans="1:8" ht="15" x14ac:dyDescent="0.2">
      <c r="B16" s="42" t="s">
        <v>165</v>
      </c>
      <c r="C16" s="42"/>
      <c r="D16" s="42"/>
      <c r="E16" s="42"/>
      <c r="F16" s="42"/>
      <c r="G16" s="42"/>
      <c r="H16" s="42"/>
    </row>
  </sheetData>
  <sheetProtection formatCells="0" formatColumns="0" formatRows="0" autoFilter="0"/>
  <mergeCells count="6">
    <mergeCell ref="B16:H16"/>
    <mergeCell ref="A1:H1"/>
    <mergeCell ref="C2:G2"/>
    <mergeCell ref="H2:H3"/>
    <mergeCell ref="A2:B4"/>
    <mergeCell ref="B15:H1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workbookViewId="0">
      <selection activeCell="B67" sqref="A1:H6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3" t="s">
        <v>162</v>
      </c>
      <c r="B1" s="44"/>
      <c r="C1" s="44"/>
      <c r="D1" s="44"/>
      <c r="E1" s="44"/>
      <c r="F1" s="44"/>
      <c r="G1" s="44"/>
      <c r="H1" s="45"/>
    </row>
    <row r="2" spans="1:8" x14ac:dyDescent="0.2">
      <c r="A2" s="48" t="s">
        <v>52</v>
      </c>
      <c r="B2" s="49"/>
      <c r="C2" s="43" t="s">
        <v>58</v>
      </c>
      <c r="D2" s="44"/>
      <c r="E2" s="44"/>
      <c r="F2" s="44"/>
      <c r="G2" s="45"/>
      <c r="H2" s="46" t="s">
        <v>57</v>
      </c>
    </row>
    <row r="3" spans="1:8" ht="24.95" customHeight="1" x14ac:dyDescent="0.2">
      <c r="A3" s="50"/>
      <c r="B3" s="5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7"/>
    </row>
    <row r="4" spans="1:8" x14ac:dyDescent="0.2">
      <c r="A4" s="52"/>
      <c r="B4" s="5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16361961.369999999</v>
      </c>
      <c r="D6" s="12">
        <v>4981513.3499999996</v>
      </c>
      <c r="E6" s="12">
        <f>C6+D6</f>
        <v>21343474.719999999</v>
      </c>
      <c r="F6" s="12">
        <v>13275043.630000001</v>
      </c>
      <c r="G6" s="12">
        <v>13275043.630000001</v>
      </c>
      <c r="H6" s="12">
        <f>E6-F6</f>
        <v>8068431.089999998</v>
      </c>
    </row>
    <row r="7" spans="1:8" x14ac:dyDescent="0.2">
      <c r="A7" s="4"/>
      <c r="B7" s="15" t="s">
        <v>134</v>
      </c>
      <c r="C7" s="12">
        <v>881200.96</v>
      </c>
      <c r="D7" s="12">
        <v>58000</v>
      </c>
      <c r="E7" s="12">
        <f t="shared" ref="E7:E12" si="0">C7+D7</f>
        <v>939200.96</v>
      </c>
      <c r="F7" s="12">
        <v>552610.06000000006</v>
      </c>
      <c r="G7" s="12">
        <v>555455.06000000006</v>
      </c>
      <c r="H7" s="12">
        <f t="shared" ref="H7:H12" si="1">E7-F7</f>
        <v>386590.89999999991</v>
      </c>
    </row>
    <row r="8" spans="1:8" x14ac:dyDescent="0.2">
      <c r="A8" s="4"/>
      <c r="B8" s="15" t="s">
        <v>135</v>
      </c>
      <c r="C8" s="12">
        <v>5341700.71</v>
      </c>
      <c r="D8" s="12">
        <v>221770.75</v>
      </c>
      <c r="E8" s="12">
        <f t="shared" si="0"/>
        <v>5563471.46</v>
      </c>
      <c r="F8" s="12">
        <v>3574668.19</v>
      </c>
      <c r="G8" s="12">
        <v>3577513.19</v>
      </c>
      <c r="H8" s="12">
        <f t="shared" si="1"/>
        <v>1988803.27</v>
      </c>
    </row>
    <row r="9" spans="1:8" x14ac:dyDescent="0.2">
      <c r="A9" s="4"/>
      <c r="B9" s="15" t="s">
        <v>136</v>
      </c>
      <c r="C9" s="12">
        <v>170926.75</v>
      </c>
      <c r="D9" s="12">
        <v>-16000</v>
      </c>
      <c r="E9" s="12">
        <f t="shared" si="0"/>
        <v>154926.75</v>
      </c>
      <c r="F9" s="12">
        <v>86727.32</v>
      </c>
      <c r="G9" s="12">
        <v>89572.32</v>
      </c>
      <c r="H9" s="12">
        <f t="shared" si="1"/>
        <v>68199.429999999993</v>
      </c>
    </row>
    <row r="10" spans="1:8" x14ac:dyDescent="0.2">
      <c r="A10" s="4"/>
      <c r="B10" s="15" t="s">
        <v>137</v>
      </c>
      <c r="C10" s="12">
        <v>632005.27</v>
      </c>
      <c r="D10" s="12">
        <v>-55000</v>
      </c>
      <c r="E10" s="12">
        <f t="shared" si="0"/>
        <v>577005.27</v>
      </c>
      <c r="F10" s="12">
        <v>314427.73</v>
      </c>
      <c r="G10" s="12">
        <v>314427.73</v>
      </c>
      <c r="H10" s="12">
        <f t="shared" si="1"/>
        <v>262577.54000000004</v>
      </c>
    </row>
    <row r="11" spans="1:8" x14ac:dyDescent="0.2">
      <c r="A11" s="4"/>
      <c r="B11" s="15" t="s">
        <v>138</v>
      </c>
      <c r="C11" s="12">
        <v>784707.15</v>
      </c>
      <c r="D11" s="12">
        <v>-12500</v>
      </c>
      <c r="E11" s="12">
        <f t="shared" si="0"/>
        <v>772207.15</v>
      </c>
      <c r="F11" s="12">
        <v>329764.24</v>
      </c>
      <c r="G11" s="12">
        <v>332609.24</v>
      </c>
      <c r="H11" s="12">
        <f t="shared" si="1"/>
        <v>442442.91000000003</v>
      </c>
    </row>
    <row r="12" spans="1:8" x14ac:dyDescent="0.2">
      <c r="A12" s="4"/>
      <c r="B12" s="15" t="s">
        <v>139</v>
      </c>
      <c r="C12" s="12">
        <v>1636739.21</v>
      </c>
      <c r="D12" s="12">
        <v>-21000</v>
      </c>
      <c r="E12" s="12">
        <f t="shared" si="0"/>
        <v>1615739.21</v>
      </c>
      <c r="F12" s="12">
        <v>899974.1</v>
      </c>
      <c r="G12" s="12">
        <v>899974.1</v>
      </c>
      <c r="H12" s="12">
        <f t="shared" si="1"/>
        <v>715765.11</v>
      </c>
    </row>
    <row r="13" spans="1:8" x14ac:dyDescent="0.2">
      <c r="A13" s="4"/>
      <c r="B13" s="15" t="s">
        <v>140</v>
      </c>
      <c r="C13" s="12">
        <v>854877.01</v>
      </c>
      <c r="D13" s="12">
        <v>-137500</v>
      </c>
      <c r="E13" s="12">
        <f t="shared" ref="E13" si="2">C13+D13</f>
        <v>717377.01</v>
      </c>
      <c r="F13" s="12">
        <v>439064.06</v>
      </c>
      <c r="G13" s="12">
        <v>439064.06</v>
      </c>
      <c r="H13" s="12">
        <f t="shared" ref="H13" si="3">E13-F13</f>
        <v>278312.95</v>
      </c>
    </row>
    <row r="14" spans="1:8" x14ac:dyDescent="0.2">
      <c r="A14" s="4"/>
      <c r="B14" s="15" t="s">
        <v>141</v>
      </c>
      <c r="C14" s="12">
        <v>531302.78</v>
      </c>
      <c r="D14" s="12">
        <v>25325.38</v>
      </c>
      <c r="E14" s="12">
        <f t="shared" ref="E14" si="4">C14+D14</f>
        <v>556628.16</v>
      </c>
      <c r="F14" s="12">
        <v>312065.62</v>
      </c>
      <c r="G14" s="12">
        <v>312065.62</v>
      </c>
      <c r="H14" s="12">
        <f t="shared" ref="H14" si="5">E14-F14</f>
        <v>244562.54000000004</v>
      </c>
    </row>
    <row r="15" spans="1:8" x14ac:dyDescent="0.2">
      <c r="A15" s="4"/>
      <c r="B15" s="15" t="s">
        <v>142</v>
      </c>
      <c r="C15" s="12">
        <v>167926.75</v>
      </c>
      <c r="D15" s="12">
        <v>203571.53</v>
      </c>
      <c r="E15" s="12">
        <f t="shared" ref="E15" si="6">C15+D15</f>
        <v>371498.28</v>
      </c>
      <c r="F15" s="12">
        <v>152180.91</v>
      </c>
      <c r="G15" s="12">
        <v>153775.91</v>
      </c>
      <c r="H15" s="12">
        <f t="shared" ref="H15" si="7">E15-F15</f>
        <v>219317.37000000002</v>
      </c>
    </row>
    <row r="16" spans="1:8" x14ac:dyDescent="0.2">
      <c r="A16" s="4"/>
      <c r="B16" s="15" t="s">
        <v>143</v>
      </c>
      <c r="C16" s="12">
        <v>3675287.77</v>
      </c>
      <c r="D16" s="12">
        <v>3701321.17</v>
      </c>
      <c r="E16" s="12">
        <f t="shared" ref="E16" si="8">C16+D16</f>
        <v>7376608.9399999995</v>
      </c>
      <c r="F16" s="12">
        <v>4815377.45</v>
      </c>
      <c r="G16" s="12">
        <v>4792617.45</v>
      </c>
      <c r="H16" s="12">
        <f t="shared" ref="H16" si="9">E16-F16</f>
        <v>2561231.4899999993</v>
      </c>
    </row>
    <row r="17" spans="1:8" x14ac:dyDescent="0.2">
      <c r="A17" s="4"/>
      <c r="B17" s="15" t="s">
        <v>144</v>
      </c>
      <c r="C17" s="12">
        <v>769362.29</v>
      </c>
      <c r="D17" s="12">
        <v>7179.84</v>
      </c>
      <c r="E17" s="12">
        <f t="shared" ref="E17" si="10">C17+D17</f>
        <v>776542.13</v>
      </c>
      <c r="F17" s="12">
        <v>466595.71</v>
      </c>
      <c r="G17" s="12">
        <v>466595.71</v>
      </c>
      <c r="H17" s="12">
        <f t="shared" ref="H17" si="11">E17-F17</f>
        <v>309946.42</v>
      </c>
    </row>
    <row r="18" spans="1:8" x14ac:dyDescent="0.2">
      <c r="A18" s="4"/>
      <c r="B18" s="15" t="s">
        <v>145</v>
      </c>
      <c r="C18" s="12">
        <v>1396539.43</v>
      </c>
      <c r="D18" s="12">
        <v>1213000</v>
      </c>
      <c r="E18" s="12">
        <f t="shared" ref="E18" si="12">C18+D18</f>
        <v>2609539.4299999997</v>
      </c>
      <c r="F18" s="12">
        <v>795563.36</v>
      </c>
      <c r="G18" s="12">
        <v>797158.36</v>
      </c>
      <c r="H18" s="12">
        <f t="shared" ref="H18" si="13">E18-F18</f>
        <v>1813976.0699999998</v>
      </c>
    </row>
    <row r="19" spans="1:8" x14ac:dyDescent="0.2">
      <c r="A19" s="4"/>
      <c r="B19" s="15" t="s">
        <v>146</v>
      </c>
      <c r="C19" s="12">
        <v>740620.7</v>
      </c>
      <c r="D19" s="12">
        <v>7000</v>
      </c>
      <c r="E19" s="12">
        <f t="shared" ref="E19" si="14">C19+D19</f>
        <v>747620.7</v>
      </c>
      <c r="F19" s="12">
        <v>429400.47</v>
      </c>
      <c r="G19" s="12">
        <v>432245.47</v>
      </c>
      <c r="H19" s="12">
        <f t="shared" ref="H19" si="15">E19-F19</f>
        <v>318220.23</v>
      </c>
    </row>
    <row r="20" spans="1:8" x14ac:dyDescent="0.2">
      <c r="A20" s="4"/>
      <c r="B20" s="15" t="s">
        <v>147</v>
      </c>
      <c r="C20" s="12">
        <v>9399978.25</v>
      </c>
      <c r="D20" s="12">
        <v>3287827.43</v>
      </c>
      <c r="E20" s="12">
        <f t="shared" ref="E20" si="16">C20+D20</f>
        <v>12687805.68</v>
      </c>
      <c r="F20" s="12">
        <v>6978455.6699999999</v>
      </c>
      <c r="G20" s="12">
        <v>6902915.6699999999</v>
      </c>
      <c r="H20" s="12">
        <f t="shared" ref="H20" si="17">E20-F20</f>
        <v>5709350.0099999998</v>
      </c>
    </row>
    <row r="21" spans="1:8" x14ac:dyDescent="0.2">
      <c r="A21" s="4"/>
      <c r="B21" s="15" t="s">
        <v>148</v>
      </c>
      <c r="C21" s="12">
        <v>1305745.49</v>
      </c>
      <c r="D21" s="12">
        <v>19000</v>
      </c>
      <c r="E21" s="12">
        <f t="shared" ref="E21" si="18">C21+D21</f>
        <v>1324745.49</v>
      </c>
      <c r="F21" s="12">
        <v>817423.33</v>
      </c>
      <c r="G21" s="12">
        <v>817423.33</v>
      </c>
      <c r="H21" s="12">
        <f t="shared" ref="H21" si="19">E21-F21</f>
        <v>507322.16000000003</v>
      </c>
    </row>
    <row r="22" spans="1:8" x14ac:dyDescent="0.2">
      <c r="A22" s="4"/>
      <c r="B22" s="15" t="s">
        <v>149</v>
      </c>
      <c r="C22" s="12">
        <v>285995.88</v>
      </c>
      <c r="D22" s="12">
        <v>76929.89</v>
      </c>
      <c r="E22" s="12">
        <f t="shared" ref="E22" si="20">C22+D22</f>
        <v>362925.77</v>
      </c>
      <c r="F22" s="12">
        <v>155563.89000000001</v>
      </c>
      <c r="G22" s="12">
        <v>155563.89000000001</v>
      </c>
      <c r="H22" s="12">
        <f t="shared" ref="H22" si="21">E22-F22</f>
        <v>207361.88</v>
      </c>
    </row>
    <row r="23" spans="1:8" x14ac:dyDescent="0.2">
      <c r="A23" s="4"/>
      <c r="B23" s="15" t="s">
        <v>150</v>
      </c>
      <c r="C23" s="12">
        <v>9542582.7400000002</v>
      </c>
      <c r="D23" s="12">
        <v>4014163.12</v>
      </c>
      <c r="E23" s="12">
        <f t="shared" ref="E23" si="22">C23+D23</f>
        <v>13556745.859999999</v>
      </c>
      <c r="F23" s="12">
        <v>8598025.1799999997</v>
      </c>
      <c r="G23" s="12">
        <v>8598025.1799999997</v>
      </c>
      <c r="H23" s="12">
        <f t="shared" ref="H23" si="23">E23-F23</f>
        <v>4958720.68</v>
      </c>
    </row>
    <row r="24" spans="1:8" x14ac:dyDescent="0.2">
      <c r="A24" s="4"/>
      <c r="B24" s="15" t="s">
        <v>151</v>
      </c>
      <c r="C24" s="12">
        <v>905830.01</v>
      </c>
      <c r="D24" s="12">
        <v>-7000</v>
      </c>
      <c r="E24" s="12">
        <f t="shared" ref="E24" si="24">C24+D24</f>
        <v>898830.01</v>
      </c>
      <c r="F24" s="12">
        <v>573147.43000000005</v>
      </c>
      <c r="G24" s="12">
        <v>574397.43000000005</v>
      </c>
      <c r="H24" s="12">
        <f t="shared" ref="H24" si="25">E24-F24</f>
        <v>325682.57999999996</v>
      </c>
    </row>
    <row r="25" spans="1:8" x14ac:dyDescent="0.2">
      <c r="A25" s="4"/>
      <c r="B25" s="15" t="s">
        <v>152</v>
      </c>
      <c r="C25" s="12">
        <v>1247623.05</v>
      </c>
      <c r="D25" s="12">
        <v>3365724.15</v>
      </c>
      <c r="E25" s="12">
        <f t="shared" ref="E25" si="26">C25+D25</f>
        <v>4613347.2</v>
      </c>
      <c r="F25" s="12">
        <v>427710.88</v>
      </c>
      <c r="G25" s="12">
        <v>427710.88</v>
      </c>
      <c r="H25" s="12">
        <f t="shared" ref="H25" si="27">E25-F25</f>
        <v>4185636.3200000003</v>
      </c>
    </row>
    <row r="26" spans="1:8" x14ac:dyDescent="0.2">
      <c r="A26" s="4"/>
      <c r="B26" s="15" t="s">
        <v>153</v>
      </c>
      <c r="C26" s="12">
        <v>322102.73</v>
      </c>
      <c r="D26" s="12">
        <v>-48500</v>
      </c>
      <c r="E26" s="12">
        <f t="shared" ref="E26" si="28">C26+D26</f>
        <v>273602.73</v>
      </c>
      <c r="F26" s="12">
        <v>149956.59</v>
      </c>
      <c r="G26" s="12">
        <v>149956.59</v>
      </c>
      <c r="H26" s="12">
        <f t="shared" ref="H26" si="29">E26-F26</f>
        <v>123646.13999999998</v>
      </c>
    </row>
    <row r="27" spans="1:8" x14ac:dyDescent="0.2">
      <c r="A27" s="4"/>
      <c r="B27" s="15" t="s">
        <v>154</v>
      </c>
      <c r="C27" s="12">
        <v>158926.75</v>
      </c>
      <c r="D27" s="12">
        <v>-9500</v>
      </c>
      <c r="E27" s="12">
        <f t="shared" ref="E27" si="30">C27+D27</f>
        <v>149426.75</v>
      </c>
      <c r="F27" s="12">
        <v>86430.64</v>
      </c>
      <c r="G27" s="12">
        <v>86430.64</v>
      </c>
      <c r="H27" s="12">
        <f t="shared" ref="H27" si="31">E27-F27</f>
        <v>62996.11</v>
      </c>
    </row>
    <row r="28" spans="1:8" x14ac:dyDescent="0.2">
      <c r="A28" s="4"/>
      <c r="B28" s="15" t="s">
        <v>155</v>
      </c>
      <c r="C28" s="12">
        <v>28087849.32</v>
      </c>
      <c r="D28" s="12">
        <v>16073378.4</v>
      </c>
      <c r="E28" s="12">
        <f t="shared" ref="E28" si="32">C28+D28</f>
        <v>44161227.719999999</v>
      </c>
      <c r="F28" s="12">
        <v>9815330.9299999997</v>
      </c>
      <c r="G28" s="12">
        <v>9818175.9299999997</v>
      </c>
      <c r="H28" s="12">
        <f t="shared" ref="H28" si="33">E28-F28</f>
        <v>34345896.789999999</v>
      </c>
    </row>
    <row r="29" spans="1:8" x14ac:dyDescent="0.2">
      <c r="A29" s="4"/>
      <c r="B29" s="15" t="s">
        <v>156</v>
      </c>
      <c r="C29" s="12">
        <v>6531413.8200000003</v>
      </c>
      <c r="D29" s="12">
        <v>1306630.99</v>
      </c>
      <c r="E29" s="12">
        <f t="shared" ref="E29" si="34">C29+D29</f>
        <v>7838044.8100000005</v>
      </c>
      <c r="F29" s="12">
        <v>4660712.67</v>
      </c>
      <c r="G29" s="12">
        <v>4660712.67</v>
      </c>
      <c r="H29" s="12">
        <f t="shared" ref="H29" si="35">E29-F29</f>
        <v>3177332.1400000006</v>
      </c>
    </row>
    <row r="30" spans="1:8" x14ac:dyDescent="0.2">
      <c r="A30" s="4"/>
      <c r="B30" s="15" t="s">
        <v>157</v>
      </c>
      <c r="C30" s="12">
        <v>1345622.03</v>
      </c>
      <c r="D30" s="12">
        <v>411390</v>
      </c>
      <c r="E30" s="12">
        <f t="shared" ref="E30" si="36">C30+D30</f>
        <v>1757012.03</v>
      </c>
      <c r="F30" s="12">
        <v>913701.08</v>
      </c>
      <c r="G30" s="12">
        <v>914951.08</v>
      </c>
      <c r="H30" s="12">
        <f t="shared" ref="H30" si="37">E30-F30</f>
        <v>843310.95000000007</v>
      </c>
    </row>
    <row r="31" spans="1:8" x14ac:dyDescent="0.2">
      <c r="A31" s="4"/>
      <c r="B31" s="15" t="s">
        <v>158</v>
      </c>
      <c r="C31" s="12">
        <v>592549.65</v>
      </c>
      <c r="D31" s="12">
        <v>-18000</v>
      </c>
      <c r="E31" s="12">
        <f t="shared" ref="E31" si="38">C31+D31</f>
        <v>574549.65</v>
      </c>
      <c r="F31" s="12">
        <v>311227.99</v>
      </c>
      <c r="G31" s="12">
        <v>311227.99</v>
      </c>
      <c r="H31" s="12">
        <f t="shared" ref="H31" si="39">E31-F31</f>
        <v>263321.66000000003</v>
      </c>
    </row>
    <row r="32" spans="1:8" x14ac:dyDescent="0.2">
      <c r="A32" s="4"/>
      <c r="B32" s="15" t="s">
        <v>159</v>
      </c>
      <c r="C32" s="12">
        <v>493381.93</v>
      </c>
      <c r="D32" s="12">
        <v>-14000</v>
      </c>
      <c r="E32" s="12">
        <f t="shared" ref="E32" si="40">C32+D32</f>
        <v>479381.93</v>
      </c>
      <c r="F32" s="12">
        <v>295836.53999999998</v>
      </c>
      <c r="G32" s="12">
        <v>295836.53999999998</v>
      </c>
      <c r="H32" s="12">
        <f t="shared" ref="H32" si="41">E32-F32</f>
        <v>183545.39</v>
      </c>
    </row>
    <row r="33" spans="1:8" x14ac:dyDescent="0.2">
      <c r="A33" s="4"/>
      <c r="B33" s="15" t="s">
        <v>160</v>
      </c>
      <c r="C33" s="12">
        <v>674240.2</v>
      </c>
      <c r="D33" s="12">
        <v>-35000</v>
      </c>
      <c r="E33" s="12">
        <f t="shared" ref="E33" si="42">C33+D33</f>
        <v>639240.19999999995</v>
      </c>
      <c r="F33" s="12">
        <v>355684.94</v>
      </c>
      <c r="G33" s="12">
        <v>355684.94</v>
      </c>
      <c r="H33" s="12">
        <f t="shared" ref="H33" si="43">E33-F33</f>
        <v>283555.25999999995</v>
      </c>
    </row>
    <row r="34" spans="1:8" x14ac:dyDescent="0.2">
      <c r="A34" s="4"/>
      <c r="B34" s="15" t="s">
        <v>161</v>
      </c>
      <c r="C34" s="12">
        <v>0</v>
      </c>
      <c r="D34" s="12">
        <v>0</v>
      </c>
      <c r="E34" s="12">
        <f t="shared" ref="E34" si="44">C34+D34</f>
        <v>0</v>
      </c>
      <c r="F34" s="12">
        <v>352.5</v>
      </c>
      <c r="G34" s="12">
        <v>352.5</v>
      </c>
      <c r="H34" s="12">
        <f t="shared" ref="H34" si="45">E34-F34</f>
        <v>-352.5</v>
      </c>
    </row>
    <row r="35" spans="1:8" x14ac:dyDescent="0.2">
      <c r="A35" s="4"/>
      <c r="B35" s="15"/>
      <c r="C35" s="12"/>
      <c r="D35" s="12"/>
      <c r="E35" s="12"/>
      <c r="F35" s="12"/>
      <c r="G35" s="12"/>
      <c r="H35" s="12"/>
    </row>
    <row r="36" spans="1:8" x14ac:dyDescent="0.2">
      <c r="A36" s="17"/>
      <c r="B36" s="31" t="s">
        <v>51</v>
      </c>
      <c r="C36" s="40">
        <f t="shared" ref="C36:H36" si="46">SUM(C6:C35)</f>
        <v>94839000.000000015</v>
      </c>
      <c r="D36" s="40">
        <f t="shared" si="46"/>
        <v>38599726</v>
      </c>
      <c r="E36" s="40">
        <f t="shared" si="46"/>
        <v>133438726.00000004</v>
      </c>
      <c r="F36" s="40">
        <f t="shared" si="46"/>
        <v>60583023.110000007</v>
      </c>
      <c r="G36" s="40">
        <f t="shared" si="46"/>
        <v>60507483.110000007</v>
      </c>
      <c r="H36" s="40">
        <f t="shared" si="46"/>
        <v>72855702.889999986</v>
      </c>
    </row>
    <row r="39" spans="1:8" ht="45" customHeight="1" x14ac:dyDescent="0.2">
      <c r="A39" s="43" t="s">
        <v>126</v>
      </c>
      <c r="B39" s="44"/>
      <c r="C39" s="44"/>
      <c r="D39" s="44"/>
      <c r="E39" s="44"/>
      <c r="F39" s="44"/>
      <c r="G39" s="44"/>
      <c r="H39" s="45"/>
    </row>
    <row r="40" spans="1:8" x14ac:dyDescent="0.2">
      <c r="A40" s="48" t="s">
        <v>52</v>
      </c>
      <c r="B40" s="49"/>
      <c r="C40" s="43" t="s">
        <v>58</v>
      </c>
      <c r="D40" s="44"/>
      <c r="E40" s="44"/>
      <c r="F40" s="44"/>
      <c r="G40" s="45"/>
      <c r="H40" s="46" t="s">
        <v>57</v>
      </c>
    </row>
    <row r="41" spans="1:8" ht="22.5" x14ac:dyDescent="0.2">
      <c r="A41" s="50"/>
      <c r="B41" s="51"/>
      <c r="C41" s="8" t="s">
        <v>53</v>
      </c>
      <c r="D41" s="8" t="s">
        <v>123</v>
      </c>
      <c r="E41" s="8" t="s">
        <v>54</v>
      </c>
      <c r="F41" s="8" t="s">
        <v>55</v>
      </c>
      <c r="G41" s="8" t="s">
        <v>56</v>
      </c>
      <c r="H41" s="47"/>
    </row>
    <row r="42" spans="1:8" x14ac:dyDescent="0.2">
      <c r="A42" s="52"/>
      <c r="B42" s="53"/>
      <c r="C42" s="9">
        <v>1</v>
      </c>
      <c r="D42" s="9">
        <v>2</v>
      </c>
      <c r="E42" s="9" t="s">
        <v>124</v>
      </c>
      <c r="F42" s="9">
        <v>4</v>
      </c>
      <c r="G42" s="9">
        <v>5</v>
      </c>
      <c r="H42" s="9" t="s">
        <v>125</v>
      </c>
    </row>
    <row r="43" spans="1:8" x14ac:dyDescent="0.2">
      <c r="A43" s="4"/>
      <c r="B43" s="2" t="s">
        <v>8</v>
      </c>
      <c r="C43" s="12">
        <v>0</v>
      </c>
      <c r="D43" s="12">
        <v>0</v>
      </c>
      <c r="E43" s="12">
        <f>C43+D43</f>
        <v>0</v>
      </c>
      <c r="F43" s="12">
        <v>0</v>
      </c>
      <c r="G43" s="12">
        <v>0</v>
      </c>
      <c r="H43" s="12">
        <f>E43-F43</f>
        <v>0</v>
      </c>
    </row>
    <row r="44" spans="1:8" x14ac:dyDescent="0.2">
      <c r="A44" s="4"/>
      <c r="B44" s="2" t="s">
        <v>9</v>
      </c>
      <c r="C44" s="12">
        <v>0</v>
      </c>
      <c r="D44" s="12">
        <v>0</v>
      </c>
      <c r="E44" s="12">
        <f t="shared" ref="E44:E46" si="47">C44+D44</f>
        <v>0</v>
      </c>
      <c r="F44" s="12">
        <v>0</v>
      </c>
      <c r="G44" s="12">
        <v>0</v>
      </c>
      <c r="H44" s="12">
        <f t="shared" ref="H44:H46" si="48">E44-F44</f>
        <v>0</v>
      </c>
    </row>
    <row r="45" spans="1:8" x14ac:dyDescent="0.2">
      <c r="A45" s="4"/>
      <c r="B45" s="2" t="s">
        <v>10</v>
      </c>
      <c r="C45" s="12">
        <v>0</v>
      </c>
      <c r="D45" s="12">
        <v>0</v>
      </c>
      <c r="E45" s="12">
        <f t="shared" si="47"/>
        <v>0</v>
      </c>
      <c r="F45" s="12">
        <v>0</v>
      </c>
      <c r="G45" s="12">
        <v>0</v>
      </c>
      <c r="H45" s="12">
        <f t="shared" si="48"/>
        <v>0</v>
      </c>
    </row>
    <row r="46" spans="1:8" x14ac:dyDescent="0.2">
      <c r="A46" s="4"/>
      <c r="B46" s="2" t="s">
        <v>129</v>
      </c>
      <c r="C46" s="12">
        <v>0</v>
      </c>
      <c r="D46" s="12">
        <v>0</v>
      </c>
      <c r="E46" s="12">
        <f t="shared" si="47"/>
        <v>0</v>
      </c>
      <c r="F46" s="12">
        <v>0</v>
      </c>
      <c r="G46" s="12">
        <v>0</v>
      </c>
      <c r="H46" s="12">
        <f t="shared" si="48"/>
        <v>0</v>
      </c>
    </row>
    <row r="47" spans="1:8" x14ac:dyDescent="0.2">
      <c r="A47" s="17"/>
      <c r="B47" s="31" t="s">
        <v>51</v>
      </c>
      <c r="C47" s="40">
        <f t="shared" ref="C47:H47" si="49">SUM(C43:C46)</f>
        <v>0</v>
      </c>
      <c r="D47" s="40">
        <f t="shared" si="49"/>
        <v>0</v>
      </c>
      <c r="E47" s="40">
        <f t="shared" si="49"/>
        <v>0</v>
      </c>
      <c r="F47" s="40">
        <f t="shared" si="49"/>
        <v>0</v>
      </c>
      <c r="G47" s="40">
        <f t="shared" si="49"/>
        <v>0</v>
      </c>
      <c r="H47" s="40">
        <f t="shared" si="49"/>
        <v>0</v>
      </c>
    </row>
    <row r="50" spans="1:8" ht="45" customHeight="1" x14ac:dyDescent="0.2">
      <c r="A50" s="43" t="s">
        <v>127</v>
      </c>
      <c r="B50" s="44"/>
      <c r="C50" s="44"/>
      <c r="D50" s="44"/>
      <c r="E50" s="44"/>
      <c r="F50" s="44"/>
      <c r="G50" s="44"/>
      <c r="H50" s="45"/>
    </row>
    <row r="51" spans="1:8" x14ac:dyDescent="0.2">
      <c r="A51" s="48" t="s">
        <v>52</v>
      </c>
      <c r="B51" s="49"/>
      <c r="C51" s="43" t="s">
        <v>58</v>
      </c>
      <c r="D51" s="44"/>
      <c r="E51" s="44"/>
      <c r="F51" s="44"/>
      <c r="G51" s="45"/>
      <c r="H51" s="46" t="s">
        <v>57</v>
      </c>
    </row>
    <row r="52" spans="1:8" ht="22.5" x14ac:dyDescent="0.2">
      <c r="A52" s="50"/>
      <c r="B52" s="51"/>
      <c r="C52" s="8" t="s">
        <v>53</v>
      </c>
      <c r="D52" s="8" t="s">
        <v>123</v>
      </c>
      <c r="E52" s="8" t="s">
        <v>54</v>
      </c>
      <c r="F52" s="8" t="s">
        <v>55</v>
      </c>
      <c r="G52" s="8" t="s">
        <v>56</v>
      </c>
      <c r="H52" s="47"/>
    </row>
    <row r="53" spans="1:8" x14ac:dyDescent="0.2">
      <c r="A53" s="52"/>
      <c r="B53" s="53"/>
      <c r="C53" s="9">
        <v>1</v>
      </c>
      <c r="D53" s="9">
        <v>2</v>
      </c>
      <c r="E53" s="9" t="s">
        <v>124</v>
      </c>
      <c r="F53" s="9">
        <v>4</v>
      </c>
      <c r="G53" s="9">
        <v>5</v>
      </c>
      <c r="H53" s="9" t="s">
        <v>125</v>
      </c>
    </row>
    <row r="54" spans="1:8" x14ac:dyDescent="0.2">
      <c r="A54" s="4"/>
      <c r="B54" s="19" t="s">
        <v>12</v>
      </c>
      <c r="C54" s="12">
        <v>0</v>
      </c>
      <c r="D54" s="12">
        <v>0</v>
      </c>
      <c r="E54" s="12">
        <f t="shared" ref="E54:E60" si="50">C54+D54</f>
        <v>0</v>
      </c>
      <c r="F54" s="12">
        <v>0</v>
      </c>
      <c r="G54" s="12">
        <v>0</v>
      </c>
      <c r="H54" s="12">
        <f t="shared" ref="H54:H60" si="51">E54-F54</f>
        <v>0</v>
      </c>
    </row>
    <row r="55" spans="1:8" x14ac:dyDescent="0.2">
      <c r="A55" s="4"/>
      <c r="B55" s="19" t="s">
        <v>11</v>
      </c>
      <c r="C55" s="12">
        <v>0</v>
      </c>
      <c r="D55" s="12">
        <v>0</v>
      </c>
      <c r="E55" s="12">
        <f t="shared" si="50"/>
        <v>0</v>
      </c>
      <c r="F55" s="12">
        <v>0</v>
      </c>
      <c r="G55" s="12">
        <v>0</v>
      </c>
      <c r="H55" s="12">
        <f t="shared" si="51"/>
        <v>0</v>
      </c>
    </row>
    <row r="56" spans="1:8" x14ac:dyDescent="0.2">
      <c r="A56" s="4"/>
      <c r="B56" s="19" t="s">
        <v>13</v>
      </c>
      <c r="C56" s="12">
        <v>0</v>
      </c>
      <c r="D56" s="12">
        <v>0</v>
      </c>
      <c r="E56" s="12">
        <f t="shared" si="50"/>
        <v>0</v>
      </c>
      <c r="F56" s="12">
        <v>0</v>
      </c>
      <c r="G56" s="12">
        <v>0</v>
      </c>
      <c r="H56" s="12">
        <f t="shared" si="51"/>
        <v>0</v>
      </c>
    </row>
    <row r="57" spans="1:8" x14ac:dyDescent="0.2">
      <c r="A57" s="4"/>
      <c r="B57" s="19" t="s">
        <v>25</v>
      </c>
      <c r="C57" s="12">
        <v>0</v>
      </c>
      <c r="D57" s="12">
        <v>0</v>
      </c>
      <c r="E57" s="12">
        <f t="shared" si="50"/>
        <v>0</v>
      </c>
      <c r="F57" s="12">
        <v>0</v>
      </c>
      <c r="G57" s="12">
        <v>0</v>
      </c>
      <c r="H57" s="12">
        <f t="shared" si="51"/>
        <v>0</v>
      </c>
    </row>
    <row r="58" spans="1:8" ht="11.25" customHeight="1" x14ac:dyDescent="0.2">
      <c r="A58" s="4"/>
      <c r="B58" s="19" t="s">
        <v>26</v>
      </c>
      <c r="C58" s="12">
        <v>0</v>
      </c>
      <c r="D58" s="12">
        <v>0</v>
      </c>
      <c r="E58" s="12">
        <f t="shared" si="50"/>
        <v>0</v>
      </c>
      <c r="F58" s="12">
        <v>0</v>
      </c>
      <c r="G58" s="12">
        <v>0</v>
      </c>
      <c r="H58" s="12">
        <f t="shared" si="51"/>
        <v>0</v>
      </c>
    </row>
    <row r="59" spans="1:8" x14ac:dyDescent="0.2">
      <c r="A59" s="4"/>
      <c r="B59" s="19" t="s">
        <v>33</v>
      </c>
      <c r="C59" s="12">
        <v>0</v>
      </c>
      <c r="D59" s="12">
        <v>0</v>
      </c>
      <c r="E59" s="12">
        <f t="shared" si="50"/>
        <v>0</v>
      </c>
      <c r="F59" s="12">
        <v>0</v>
      </c>
      <c r="G59" s="12">
        <v>0</v>
      </c>
      <c r="H59" s="12">
        <f t="shared" si="51"/>
        <v>0</v>
      </c>
    </row>
    <row r="60" spans="1:8" x14ac:dyDescent="0.2">
      <c r="A60" s="4"/>
      <c r="B60" s="19" t="s">
        <v>14</v>
      </c>
      <c r="C60" s="12">
        <v>0</v>
      </c>
      <c r="D60" s="12">
        <v>0</v>
      </c>
      <c r="E60" s="12">
        <f t="shared" si="50"/>
        <v>0</v>
      </c>
      <c r="F60" s="12">
        <v>0</v>
      </c>
      <c r="G60" s="12">
        <v>0</v>
      </c>
      <c r="H60" s="12">
        <f t="shared" si="51"/>
        <v>0</v>
      </c>
    </row>
    <row r="61" spans="1:8" x14ac:dyDescent="0.2">
      <c r="A61" s="17"/>
      <c r="B61" s="31" t="s">
        <v>51</v>
      </c>
      <c r="C61" s="40">
        <f t="shared" ref="C61:H61" si="52">SUM(C54:C60)</f>
        <v>0</v>
      </c>
      <c r="D61" s="40">
        <f t="shared" si="52"/>
        <v>0</v>
      </c>
      <c r="E61" s="40">
        <f t="shared" si="52"/>
        <v>0</v>
      </c>
      <c r="F61" s="40">
        <f t="shared" si="52"/>
        <v>0</v>
      </c>
      <c r="G61" s="40">
        <f t="shared" si="52"/>
        <v>0</v>
      </c>
      <c r="H61" s="40">
        <f t="shared" si="52"/>
        <v>0</v>
      </c>
    </row>
    <row r="63" spans="1:8" x14ac:dyDescent="0.2">
      <c r="A63" s="1" t="s">
        <v>128</v>
      </c>
    </row>
    <row r="66" spans="2:8" ht="15" x14ac:dyDescent="0.2">
      <c r="B66" s="42" t="s">
        <v>164</v>
      </c>
      <c r="C66" s="42"/>
      <c r="D66" s="42"/>
      <c r="E66" s="42"/>
      <c r="F66" s="42"/>
      <c r="G66" s="42"/>
      <c r="H66" s="42"/>
    </row>
    <row r="67" spans="2:8" ht="15" x14ac:dyDescent="0.2">
      <c r="B67" s="42" t="s">
        <v>165</v>
      </c>
      <c r="C67" s="42"/>
      <c r="D67" s="42"/>
      <c r="E67" s="42"/>
      <c r="F67" s="42"/>
      <c r="G67" s="42"/>
      <c r="H67" s="42"/>
    </row>
  </sheetData>
  <sheetProtection formatCells="0" formatColumns="0" formatRows="0" insertRows="0" deleteRows="0" autoFilter="0"/>
  <mergeCells count="14">
    <mergeCell ref="B66:H66"/>
    <mergeCell ref="B67:H67"/>
    <mergeCell ref="A1:H1"/>
    <mergeCell ref="A2:B4"/>
    <mergeCell ref="A39:H39"/>
    <mergeCell ref="A40:B42"/>
    <mergeCell ref="C2:G2"/>
    <mergeCell ref="H2:H3"/>
    <mergeCell ref="A50:H50"/>
    <mergeCell ref="A51:B53"/>
    <mergeCell ref="C51:G51"/>
    <mergeCell ref="H51:H52"/>
    <mergeCell ref="C40:G40"/>
    <mergeCell ref="H40:H41"/>
  </mergeCells>
  <printOptions horizontalCentered="1"/>
  <pageMargins left="0.2" right="0.70866141732283472" top="0.3" bottom="0.26" header="0.31496062992125984" footer="0.31496062992125984"/>
  <pageSetup paperSize="141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selection activeCell="B43" sqref="A1:H43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3" t="s">
        <v>163</v>
      </c>
      <c r="B1" s="44"/>
      <c r="C1" s="44"/>
      <c r="D1" s="44"/>
      <c r="E1" s="44"/>
      <c r="F1" s="44"/>
      <c r="G1" s="44"/>
      <c r="H1" s="45"/>
    </row>
    <row r="2" spans="1:8" x14ac:dyDescent="0.2">
      <c r="A2" s="48" t="s">
        <v>52</v>
      </c>
      <c r="B2" s="49"/>
      <c r="C2" s="43" t="s">
        <v>58</v>
      </c>
      <c r="D2" s="44"/>
      <c r="E2" s="44"/>
      <c r="F2" s="44"/>
      <c r="G2" s="45"/>
      <c r="H2" s="46" t="s">
        <v>57</v>
      </c>
    </row>
    <row r="3" spans="1:8" ht="24.95" customHeight="1" x14ac:dyDescent="0.2">
      <c r="A3" s="50"/>
      <c r="B3" s="51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7"/>
    </row>
    <row r="4" spans="1:8" x14ac:dyDescent="0.2">
      <c r="A4" s="52"/>
      <c r="B4" s="53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45133377.419999994</v>
      </c>
      <c r="D5" s="35">
        <f t="shared" si="0"/>
        <v>12539673.42</v>
      </c>
      <c r="E5" s="35">
        <f t="shared" si="0"/>
        <v>57673050.840000004</v>
      </c>
      <c r="F5" s="35">
        <f t="shared" si="0"/>
        <v>31869881.270000003</v>
      </c>
      <c r="G5" s="35">
        <f t="shared" si="0"/>
        <v>31787401.270000003</v>
      </c>
      <c r="H5" s="35">
        <f t="shared" si="0"/>
        <v>25803169.57</v>
      </c>
    </row>
    <row r="6" spans="1:8" x14ac:dyDescent="0.2">
      <c r="A6" s="22"/>
      <c r="B6" s="25" t="s">
        <v>41</v>
      </c>
      <c r="C6" s="12">
        <v>6411063</v>
      </c>
      <c r="D6" s="12">
        <v>428950.59</v>
      </c>
      <c r="E6" s="12">
        <f>C6+D6</f>
        <v>6840013.5899999999</v>
      </c>
      <c r="F6" s="12">
        <v>4194790.5</v>
      </c>
      <c r="G6" s="12">
        <v>4197635.5</v>
      </c>
      <c r="H6" s="12">
        <f>E6-F6</f>
        <v>2645223.09</v>
      </c>
    </row>
    <row r="7" spans="1:8" x14ac:dyDescent="0.2">
      <c r="A7" s="22"/>
      <c r="B7" s="25" t="s">
        <v>16</v>
      </c>
      <c r="C7" s="12">
        <v>456941.55</v>
      </c>
      <c r="D7" s="12">
        <v>20000</v>
      </c>
      <c r="E7" s="12">
        <f t="shared" ref="E7:E13" si="1">C7+D7</f>
        <v>476941.55</v>
      </c>
      <c r="F7" s="12">
        <v>272668.67</v>
      </c>
      <c r="G7" s="12">
        <v>272668.67</v>
      </c>
      <c r="H7" s="12">
        <f t="shared" ref="H7:H13" si="2">E7-F7</f>
        <v>204272.88</v>
      </c>
    </row>
    <row r="8" spans="1:8" x14ac:dyDescent="0.2">
      <c r="A8" s="22"/>
      <c r="B8" s="25" t="s">
        <v>130</v>
      </c>
      <c r="C8" s="12">
        <v>14894408.91</v>
      </c>
      <c r="D8" s="12">
        <v>3815013.35</v>
      </c>
      <c r="E8" s="12">
        <f t="shared" si="1"/>
        <v>18709422.260000002</v>
      </c>
      <c r="F8" s="12">
        <v>8809937.7100000009</v>
      </c>
      <c r="G8" s="12">
        <v>8817222.7100000009</v>
      </c>
      <c r="H8" s="12">
        <f t="shared" si="2"/>
        <v>9899484.5500000007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7617345.4000000004</v>
      </c>
      <c r="D10" s="12">
        <v>1274630.99</v>
      </c>
      <c r="E10" s="12">
        <f t="shared" si="1"/>
        <v>8891976.3900000006</v>
      </c>
      <c r="F10" s="12">
        <v>5267777.2</v>
      </c>
      <c r="G10" s="12">
        <v>5267777.2</v>
      </c>
      <c r="H10" s="12">
        <f t="shared" si="2"/>
        <v>3624199.1900000004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10991719.619999999</v>
      </c>
      <c r="D12" s="12">
        <v>3383757.32</v>
      </c>
      <c r="E12" s="12">
        <f t="shared" si="1"/>
        <v>14375476.939999999</v>
      </c>
      <c r="F12" s="12">
        <v>7951442.8899999997</v>
      </c>
      <c r="G12" s="12">
        <v>7875902.8899999997</v>
      </c>
      <c r="H12" s="12">
        <f t="shared" si="2"/>
        <v>6424034.0499999998</v>
      </c>
    </row>
    <row r="13" spans="1:8" x14ac:dyDescent="0.2">
      <c r="A13" s="22"/>
      <c r="B13" s="25" t="s">
        <v>18</v>
      </c>
      <c r="C13" s="12">
        <v>4761898.9400000004</v>
      </c>
      <c r="D13" s="12">
        <v>3617321.17</v>
      </c>
      <c r="E13" s="12">
        <f t="shared" si="1"/>
        <v>8379220.1100000003</v>
      </c>
      <c r="F13" s="12">
        <v>5373264.2999999998</v>
      </c>
      <c r="G13" s="12">
        <v>5356194.3</v>
      </c>
      <c r="H13" s="12">
        <f t="shared" si="2"/>
        <v>3005955.8100000005</v>
      </c>
    </row>
    <row r="14" spans="1:8" x14ac:dyDescent="0.2">
      <c r="A14" s="24" t="s">
        <v>19</v>
      </c>
      <c r="B14" s="26"/>
      <c r="C14" s="35">
        <f t="shared" ref="C14:H14" si="3">SUM(C15:C21)</f>
        <v>47604594.020000003</v>
      </c>
      <c r="D14" s="35">
        <f t="shared" si="3"/>
        <v>22717503.050000001</v>
      </c>
      <c r="E14" s="35">
        <f t="shared" si="3"/>
        <v>70322097.070000008</v>
      </c>
      <c r="F14" s="35">
        <f t="shared" si="3"/>
        <v>27823056.25</v>
      </c>
      <c r="G14" s="35">
        <f t="shared" si="3"/>
        <v>27829996.25</v>
      </c>
      <c r="H14" s="35">
        <f t="shared" si="3"/>
        <v>42499040.82</v>
      </c>
    </row>
    <row r="15" spans="1:8" x14ac:dyDescent="0.2">
      <c r="A15" s="22"/>
      <c r="B15" s="25" t="s">
        <v>43</v>
      </c>
      <c r="C15" s="12">
        <v>674240.2</v>
      </c>
      <c r="D15" s="12">
        <v>-35000</v>
      </c>
      <c r="E15" s="12">
        <f>C15+D15</f>
        <v>639240.19999999995</v>
      </c>
      <c r="F15" s="12">
        <v>355684.94</v>
      </c>
      <c r="G15" s="12">
        <v>355684.94</v>
      </c>
      <c r="H15" s="12">
        <f t="shared" ref="H15:H21" si="4">E15-F15</f>
        <v>283555.25999999995</v>
      </c>
    </row>
    <row r="16" spans="1:8" x14ac:dyDescent="0.2">
      <c r="A16" s="22"/>
      <c r="B16" s="25" t="s">
        <v>27</v>
      </c>
      <c r="C16" s="12">
        <v>38536262.07</v>
      </c>
      <c r="D16" s="12">
        <v>20080541.52</v>
      </c>
      <c r="E16" s="12">
        <f t="shared" ref="E16:E21" si="5">C16+D16</f>
        <v>58616803.590000004</v>
      </c>
      <c r="F16" s="12">
        <v>18986503.539999999</v>
      </c>
      <c r="G16" s="12">
        <v>18990598.539999999</v>
      </c>
      <c r="H16" s="12">
        <f t="shared" si="4"/>
        <v>39630300.050000004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4530499.04</v>
      </c>
      <c r="D18" s="12">
        <v>1048890</v>
      </c>
      <c r="E18" s="12">
        <f t="shared" si="5"/>
        <v>5579389.04</v>
      </c>
      <c r="F18" s="12">
        <v>4165022.67</v>
      </c>
      <c r="G18" s="12">
        <v>4166272.67</v>
      </c>
      <c r="H18" s="12">
        <f t="shared" si="4"/>
        <v>1414366.37</v>
      </c>
    </row>
    <row r="19" spans="1:8" x14ac:dyDescent="0.2">
      <c r="A19" s="22"/>
      <c r="B19" s="25" t="s">
        <v>45</v>
      </c>
      <c r="C19" s="12">
        <v>1636739.21</v>
      </c>
      <c r="D19" s="12">
        <v>-21000</v>
      </c>
      <c r="E19" s="12">
        <f t="shared" si="5"/>
        <v>1615739.21</v>
      </c>
      <c r="F19" s="12">
        <v>899974.1</v>
      </c>
      <c r="G19" s="12">
        <v>899974.1</v>
      </c>
      <c r="H19" s="12">
        <f t="shared" si="4"/>
        <v>715765.11</v>
      </c>
    </row>
    <row r="20" spans="1:8" x14ac:dyDescent="0.2">
      <c r="A20" s="22"/>
      <c r="B20" s="25" t="s">
        <v>46</v>
      </c>
      <c r="C20" s="12">
        <v>2226853.5</v>
      </c>
      <c r="D20" s="12">
        <v>1644071.53</v>
      </c>
      <c r="E20" s="12">
        <f t="shared" si="5"/>
        <v>3870925.0300000003</v>
      </c>
      <c r="F20" s="12">
        <v>3415871</v>
      </c>
      <c r="G20" s="12">
        <v>3417466</v>
      </c>
      <c r="H20" s="12">
        <f t="shared" si="4"/>
        <v>455054.03000000026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2101028.56</v>
      </c>
      <c r="D22" s="35">
        <f t="shared" si="6"/>
        <v>3342549.53</v>
      </c>
      <c r="E22" s="35">
        <f t="shared" si="6"/>
        <v>5443578.0899999999</v>
      </c>
      <c r="F22" s="35">
        <f t="shared" si="6"/>
        <v>889733.09</v>
      </c>
      <c r="G22" s="35">
        <f t="shared" si="6"/>
        <v>889733.09</v>
      </c>
      <c r="H22" s="35">
        <f t="shared" si="6"/>
        <v>4553845</v>
      </c>
    </row>
    <row r="23" spans="1:8" x14ac:dyDescent="0.2">
      <c r="A23" s="22"/>
      <c r="B23" s="25" t="s">
        <v>28</v>
      </c>
      <c r="C23" s="12">
        <v>322102.73</v>
      </c>
      <c r="D23" s="12">
        <v>-48500</v>
      </c>
      <c r="E23" s="12">
        <f>C23+D23</f>
        <v>273602.73</v>
      </c>
      <c r="F23" s="12">
        <v>149956.59</v>
      </c>
      <c r="G23" s="12">
        <v>149956.59</v>
      </c>
      <c r="H23" s="12">
        <f t="shared" ref="H23:H31" si="7">E23-F23</f>
        <v>123646.13999999998</v>
      </c>
    </row>
    <row r="24" spans="1:8" x14ac:dyDescent="0.2">
      <c r="A24" s="22"/>
      <c r="B24" s="25" t="s">
        <v>23</v>
      </c>
      <c r="C24" s="12">
        <v>1247623.05</v>
      </c>
      <c r="D24" s="12">
        <v>3365724.15</v>
      </c>
      <c r="E24" s="12">
        <f t="shared" ref="E24:E31" si="8">C24+D24</f>
        <v>4613347.2</v>
      </c>
      <c r="F24" s="12">
        <v>427710.88</v>
      </c>
      <c r="G24" s="12">
        <v>427710.88</v>
      </c>
      <c r="H24" s="12">
        <f t="shared" si="7"/>
        <v>4185636.3200000003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531302.78</v>
      </c>
      <c r="D29" s="12">
        <v>25325.38</v>
      </c>
      <c r="E29" s="12">
        <f t="shared" si="8"/>
        <v>556628.16</v>
      </c>
      <c r="F29" s="12">
        <v>312065.62</v>
      </c>
      <c r="G29" s="12">
        <v>312065.62</v>
      </c>
      <c r="H29" s="12">
        <f t="shared" si="7"/>
        <v>244562.54000000004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94839000</v>
      </c>
      <c r="D37" s="40">
        <f t="shared" si="12"/>
        <v>38599726</v>
      </c>
      <c r="E37" s="40">
        <f t="shared" si="12"/>
        <v>133438726.00000001</v>
      </c>
      <c r="F37" s="40">
        <f t="shared" si="12"/>
        <v>60582670.609999999</v>
      </c>
      <c r="G37" s="40">
        <f t="shared" si="12"/>
        <v>60507130.609999999</v>
      </c>
      <c r="H37" s="40">
        <f t="shared" si="12"/>
        <v>72856055.390000001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2" spans="1:8" ht="15" x14ac:dyDescent="0.2">
      <c r="B42" s="42" t="s">
        <v>164</v>
      </c>
      <c r="C42" s="42"/>
      <c r="D42" s="42"/>
      <c r="E42" s="42"/>
      <c r="F42" s="42"/>
      <c r="G42" s="42"/>
      <c r="H42" s="42"/>
    </row>
    <row r="43" spans="1:8" ht="15" x14ac:dyDescent="0.2">
      <c r="B43" s="42" t="s">
        <v>165</v>
      </c>
      <c r="C43" s="42"/>
      <c r="D43" s="42"/>
      <c r="E43" s="42"/>
      <c r="F43" s="42"/>
      <c r="G43" s="42"/>
      <c r="H43" s="42"/>
    </row>
  </sheetData>
  <sheetProtection formatCells="0" formatColumns="0" formatRows="0" autoFilter="0"/>
  <mergeCells count="6">
    <mergeCell ref="B43:H43"/>
    <mergeCell ref="A1:H1"/>
    <mergeCell ref="A2:B4"/>
    <mergeCell ref="C2:G2"/>
    <mergeCell ref="H2:H3"/>
    <mergeCell ref="B42:H42"/>
  </mergeCells>
  <printOptions horizontalCentered="1"/>
  <pageMargins left="0.59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2022-10-27T21:09:02Z</cp:lastPrinted>
  <dcterms:created xsi:type="dcterms:W3CDTF">2014-02-10T03:37:14Z</dcterms:created>
  <dcterms:modified xsi:type="dcterms:W3CDTF">2022-10-27T21:45:33Z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