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-120" yWindow="-120" windowWidth="20730" windowHeight="11160" firstSheet="2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G19" i="10" s="1"/>
  <c r="D18" i="10"/>
  <c r="G18" i="10" s="1"/>
  <c r="D17" i="10"/>
  <c r="G17" i="10" s="1"/>
  <c r="F16" i="10"/>
  <c r="E16" i="10"/>
  <c r="C16" i="10"/>
  <c r="B16" i="10"/>
  <c r="D15" i="10"/>
  <c r="G15" i="10" s="1"/>
  <c r="G14" i="10"/>
  <c r="D14" i="10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41" i="9"/>
  <c r="G41" i="9" s="1"/>
  <c r="D40" i="9"/>
  <c r="G40" i="9" s="1"/>
  <c r="D39" i="9"/>
  <c r="G39" i="9" s="1"/>
  <c r="D38" i="9"/>
  <c r="G38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G18" i="9"/>
  <c r="D18" i="9"/>
  <c r="D17" i="9"/>
  <c r="G17" i="9" s="1"/>
  <c r="G16" i="9"/>
  <c r="D16" i="9"/>
  <c r="D15" i="9"/>
  <c r="G15" i="9" s="1"/>
  <c r="G14" i="9"/>
  <c r="D14" i="9"/>
  <c r="D13" i="9"/>
  <c r="G13" i="9" s="1"/>
  <c r="D12" i="9"/>
  <c r="G12" i="9" s="1"/>
  <c r="D11" i="9"/>
  <c r="G11" i="9" s="1"/>
  <c r="C9" i="8"/>
  <c r="D9" i="8"/>
  <c r="E9" i="8"/>
  <c r="F9" i="8"/>
  <c r="G9" i="8"/>
  <c r="B9" i="8"/>
  <c r="D18" i="8"/>
  <c r="G18" i="8" s="1"/>
  <c r="D17" i="8"/>
  <c r="G17" i="8" s="1"/>
  <c r="D16" i="8"/>
  <c r="G16" i="8" s="1"/>
  <c r="G15" i="8"/>
  <c r="D15" i="8"/>
  <c r="D14" i="8"/>
  <c r="G14" i="8" s="1"/>
  <c r="D13" i="8"/>
  <c r="G13" i="8" s="1"/>
  <c r="D12" i="8"/>
  <c r="G12" i="8" s="1"/>
  <c r="G11" i="8"/>
  <c r="D11" i="8"/>
  <c r="D10" i="8"/>
  <c r="G10" i="8" s="1"/>
  <c r="G68" i="7"/>
  <c r="G69" i="7"/>
  <c r="G70" i="7"/>
  <c r="B71" i="7"/>
  <c r="C71" i="7"/>
  <c r="D71" i="7"/>
  <c r="E71" i="7"/>
  <c r="F71" i="7"/>
  <c r="G72" i="7"/>
  <c r="G71" i="7" s="1"/>
  <c r="D67" i="7"/>
  <c r="G67" i="7" s="1"/>
  <c r="D66" i="7"/>
  <c r="G66" i="7" s="1"/>
  <c r="D65" i="7"/>
  <c r="G65" i="7" s="1"/>
  <c r="D64" i="7"/>
  <c r="G64" i="7" s="1"/>
  <c r="D63" i="7"/>
  <c r="G63" i="7" s="1"/>
  <c r="D61" i="7"/>
  <c r="G61" i="7" s="1"/>
  <c r="D60" i="7"/>
  <c r="G60" i="7" s="1"/>
  <c r="D59" i="7"/>
  <c r="G59" i="7" s="1"/>
  <c r="B62" i="7"/>
  <c r="C62" i="7"/>
  <c r="E62" i="7"/>
  <c r="F62" i="7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G43" i="7"/>
  <c r="D43" i="7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D11" i="7"/>
  <c r="G11" i="7" s="1"/>
  <c r="G16" i="10" l="1"/>
  <c r="D16" i="10"/>
  <c r="G62" i="7"/>
  <c r="D62" i="7"/>
  <c r="G39" i="6" l="1"/>
  <c r="D39" i="6"/>
  <c r="D37" i="6" s="1"/>
  <c r="G38" i="6"/>
  <c r="D38" i="6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F30" i="3" l="1"/>
  <c r="F29" i="3"/>
  <c r="F28" i="3"/>
  <c r="F25" i="3"/>
  <c r="F24" i="3"/>
  <c r="F23" i="3"/>
  <c r="F16" i="3"/>
  <c r="F15" i="3"/>
  <c r="F14" i="3"/>
  <c r="F12" i="3"/>
  <c r="F11" i="3"/>
  <c r="F10" i="3"/>
  <c r="F75" i="2" l="1"/>
  <c r="E75" i="2"/>
  <c r="F68" i="2"/>
  <c r="E68" i="2"/>
  <c r="F63" i="2"/>
  <c r="E63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41" i="2"/>
  <c r="B41" i="2"/>
  <c r="C38" i="2"/>
  <c r="B38" i="2"/>
  <c r="C31" i="2"/>
  <c r="B31" i="2"/>
  <c r="C25" i="2"/>
  <c r="B25" i="2"/>
  <c r="C17" i="2"/>
  <c r="B17" i="2"/>
  <c r="C9" i="2"/>
  <c r="B9" i="2"/>
  <c r="C47" i="2" l="1"/>
  <c r="B47" i="2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28" i="7"/>
  <c r="F150" i="7"/>
  <c r="F146" i="7"/>
  <c r="F137" i="7"/>
  <c r="F133" i="7"/>
  <c r="F123" i="7"/>
  <c r="F113" i="7"/>
  <c r="F103" i="7"/>
  <c r="F93" i="7"/>
  <c r="F85" i="7"/>
  <c r="F75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28" i="6"/>
  <c r="F75" i="6"/>
  <c r="F67" i="6"/>
  <c r="F59" i="6"/>
  <c r="F54" i="6"/>
  <c r="F65" i="6" s="1"/>
  <c r="F45" i="6"/>
  <c r="F28" i="6"/>
  <c r="F16" i="6"/>
  <c r="F41" i="6" s="1"/>
  <c r="E75" i="6"/>
  <c r="E67" i="6"/>
  <c r="E59" i="6"/>
  <c r="E54" i="6"/>
  <c r="E65" i="6" s="1"/>
  <c r="E45" i="6"/>
  <c r="E28" i="6"/>
  <c r="E16" i="6"/>
  <c r="D75" i="6"/>
  <c r="D67" i="6"/>
  <c r="D59" i="6"/>
  <c r="D54" i="6"/>
  <c r="D4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28" i="6"/>
  <c r="C16" i="6"/>
  <c r="C41" i="6" s="1"/>
  <c r="B75" i="6"/>
  <c r="B67" i="6"/>
  <c r="B59" i="6"/>
  <c r="B54" i="6"/>
  <c r="B4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9" i="2"/>
  <c r="E79" i="2"/>
  <c r="F57" i="2"/>
  <c r="E57" i="2"/>
  <c r="F47" i="2"/>
  <c r="E47" i="2"/>
  <c r="E59" i="2" s="1"/>
  <c r="C60" i="2"/>
  <c r="B60" i="2"/>
  <c r="C9" i="9" l="1"/>
  <c r="F29" i="8"/>
  <c r="E29" i="8"/>
  <c r="C8" i="3"/>
  <c r="C20" i="3" s="1"/>
  <c r="F8" i="3"/>
  <c r="F20" i="3" s="1"/>
  <c r="E81" i="2"/>
  <c r="F59" i="2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D44" i="5"/>
  <c r="C57" i="5"/>
  <c r="C59" i="5" s="1"/>
  <c r="D57" i="5"/>
  <c r="D59" i="5" s="1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D77" i="9" l="1"/>
  <c r="G77" i="9"/>
  <c r="E77" i="9"/>
  <c r="G9" i="7"/>
  <c r="C11" i="5"/>
  <c r="C8" i="5" s="1"/>
  <c r="C21" i="5" s="1"/>
  <c r="C23" i="5" s="1"/>
  <c r="C25" i="5" s="1"/>
  <c r="C33" i="5" s="1"/>
  <c r="D11" i="5"/>
  <c r="D8" i="5" s="1"/>
  <c r="D21" i="5" s="1"/>
  <c r="D23" i="5" s="1"/>
  <c r="D25" i="5" s="1"/>
  <c r="D33" i="5" s="1"/>
  <c r="B11" i="5"/>
  <c r="B8" i="5" s="1"/>
  <c r="B21" i="5" s="1"/>
  <c r="B23" i="5" s="1"/>
  <c r="B25" i="5" s="1"/>
  <c r="B33" i="5" s="1"/>
  <c r="B77" i="9"/>
  <c r="F77" i="9"/>
  <c r="D159" i="7"/>
  <c r="G84" i="7"/>
  <c r="G42" i="6"/>
  <c r="G70" i="6"/>
  <c r="G159" i="7" l="1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<sst xmlns="http://schemas.openxmlformats.org/spreadsheetml/2006/main" count="820" uniqueCount="576">
  <si>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</si>
  <si>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</si>
  <si>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</si>
  <si>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</si>
  <si>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</si>
  <si>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</si>
  <si>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</si>
  <si>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</si>
  <si>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</si>
  <si>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</si>
  <si>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</si>
  <si>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</si>
  <si>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</si>
  <si>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</si>
  <si>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</si>
  <si>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</si>
  <si>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</si>
  <si>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</si>
  <si>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</si>
  <si>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</si>
  <si>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</si>
  <si>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</si>
  <si>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</si>
  <si>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</si>
  <si>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</si>
  <si>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</si>
  <si>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</si>
  <si>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</si>
  <si>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</si>
  <si>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</si>
  <si>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</si>
  <si>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</si>
  <si>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</si>
  <si>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</si>
  <si>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</si>
  <si>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</si>
  <si>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</si>
  <si>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</si>
  <si>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</si>
  <si>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</si>
  <si>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</si>
  <si>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</si>
  <si>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</si>
  <si>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</si>
  <si>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</si>
  <si>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</si>
  <si>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</si>
  <si>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</si>
  <si>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</si>
  <si>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</si>
  <si>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</si>
  <si>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</si>
  <si>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</si>
  <si>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</si>
  <si>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</si>
  <si>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</si>
  <si>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</si>
  <si>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</si>
  <si>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</si>
  <si>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</si>
  <si>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</si>
  <si>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</si>
  <si>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</si>
  <si>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</si>
  <si>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</si>
  <si>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</si>
  <si>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</si>
  <si>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</si>
  <si>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</si>
  <si>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</si>
  <si>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</si>
  <si>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</si>
  <si>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</si>
  <si>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</si>
  <si>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</si>
  <si>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</si>
  <si>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</si>
  <si>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</si>
  <si>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</si>
  <si>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</si>
  <si>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</si>
  <si>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</si>
  <si>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</si>
  <si>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</si>
  <si>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</si>
  <si>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</si>
  <si>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</si>
  <si>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</si>
  <si>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</si>
  <si>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</si>
  <si>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</si>
  <si>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</si>
  <si>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</si>
  <si>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</si>
  <si>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</si>
  <si>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</si>
  <si>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</si>
  <si>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</si>
  <si>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</si>
  <si>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</si>
  <si>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</si>
  <si>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</si>
  <si>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</si>
  <si>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</si>
  <si>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</si>
  <si>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</si>
  <si>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</si>
  <si>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</si>
  <si>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</si>
  <si>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</si>
  <si>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</si>
  <si>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</si>
  <si>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</si>
  <si>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</si>
  <si>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</si>
  <si>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</si>
  <si>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</si>
  <si>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</si>
  <si>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</si>
  <si>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</si>
  <si>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</si>
  <si>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</si>
  <si>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</si>
  <si>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</si>
  <si>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</si>
  <si>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</si>
  <si>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</si>
  <si>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</si>
  <si>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</si>
  <si>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</si>
  <si>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</si>
  <si>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</si>
  <si>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</si>
  <si>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</si>
  <si>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</si>
  <si>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</si>
  <si>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</si>
  <si>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</si>
  <si>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</si>
  <si>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</si>
  <si>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</si>
  <si>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</si>
  <si>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</si>
  <si>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</si>
  <si>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</si>
  <si>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</si>
  <si>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</si>
  <si>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</si>
  <si>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</si>
  <si>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</si>
  <si>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</si>
  <si>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</si>
  <si>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</si>
  <si>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</si>
  <si>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</si>
  <si>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</si>
  <si>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</si>
  <si>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</si>
  <si>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</si>
  <si>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</si>
  <si>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</si>
  <si>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</si>
  <si>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</si>
  <si>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</si>
  <si>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</si>
  <si>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</si>
  <si>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</si>
  <si>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</si>
  <si>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</si>
  <si>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</si>
  <si>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</si>
  <si>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</si>
  <si>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</si>
  <si>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</si>
  <si>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</si>
  <si>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</si>
  <si>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</si>
  <si>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</si>
  <si>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</si>
  <si>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</si>
  <si>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</si>
  <si>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</si>
  <si>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</si>
  <si>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</si>
  <si>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</si>
  <si>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</si>
  <si>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</si>
  <si>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</si>
  <si>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</si>
  <si>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</si>
  <si>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</si>
  <si>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</si>
  <si>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</si>
  <si>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</si>
  <si>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</si>
  <si>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</si>
  <si>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</si>
  <si>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</si>
  <si>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</si>
  <si>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</si>
  <si>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</si>
  <si>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</si>
  <si>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</si>
  <si>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</si>
  <si>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</si>
  <si>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</si>
  <si>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</si>
  <si>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</si>
  <si>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</si>
  <si>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</si>
  <si>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</si>
  <si>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</si>
  <si>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</si>
  <si>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</si>
  <si>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</si>
  <si>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</si>
  <si>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</si>
  <si>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</si>
  <si>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</si>
  <si>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</si>
  <si>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</si>
  <si>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</si>
  <si>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</si>
  <si>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</si>
  <si>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</si>
  <si>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</si>
  <si>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</si>
  <si>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</si>
  <si>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</si>
  <si>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</si>
  <si>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</si>
  <si>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</si>
  <si>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</si>
  <si>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</si>
  <si>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</si>
  <si>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</si>
  <si>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</si>
  <si>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</si>
  <si>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</si>
  <si>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</si>
  <si>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</si>
  <si>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</si>
  <si>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</si>
  <si>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</si>
  <si>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</si>
  <si>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</si>
  <si>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</si>
  <si>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</si>
  <si>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</si>
  <si>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</si>
  <si>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</si>
  <si>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</si>
  <si>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</si>
  <si>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</si>
  <si>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</si>
  <si>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</si>
  <si>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</si>
  <si>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</si>
  <si>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</si>
  <si>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</si>
  <si>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</si>
  <si>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</si>
  <si>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</si>
  <si>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</si>
  <si>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</si>
  <si>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</si>
  <si>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</si>
  <si>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</si>
  <si>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</si>
  <si>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</si>
  <si>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</si>
  <si>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</si>
  <si>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</si>
  <si>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</si>
  <si>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</si>
  <si>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</si>
  <si>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</si>
  <si>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</si>
  <si>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</si>
  <si>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</si>
  <si>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</si>
  <si>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</si>
  <si>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</si>
  <si>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</si>
  <si>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</si>
  <si>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</si>
  <si>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</si>
  <si>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</si>
  <si>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</si>
  <si>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</si>
  <si>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</si>
  <si>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</si>
  <si>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</si>
  <si>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</si>
  <si>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</si>
  <si>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</si>
  <si>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</si>
  <si>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</si>
  <si>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</si>
  <si>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</si>
  <si>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</si>
  <si>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</si>
  <si>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</si>
  <si>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</si>
  <si>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</si>
  <si>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</si>
  <si>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</si>
  <si>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</si>
  <si>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</si>
  <si>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</si>
  <si>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</si>
  <si>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</si>
  <si>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</si>
  <si>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</si>
  <si>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</si>
  <si>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</si>
  <si>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</si>
  <si>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</si>
  <si>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</si>
  <si>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</si>
  <si>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</si>
  <si>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</si>
  <si>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</si>
  <si>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</si>
  <si>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</si>
  <si>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</si>
  <si>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</si>
  <si>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</si>
  <si>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</si>
  <si>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</si>
  <si>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</si>
  <si>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</si>
  <si>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</si>
  <si>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</si>
  <si>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</si>
  <si>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</si>
  <si>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</si>
  <si>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</si>
  <si>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</si>
  <si>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</si>
  <si>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</si>
  <si>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</si>
  <si>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</si>
  <si>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</si>
  <si>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</si>
  <si>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</si>
  <si>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</si>
  <si>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</si>
  <si>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</si>
  <si>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</si>
  <si>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</si>
  <si>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</si>
  <si>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</si>
  <si>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</si>
  <si>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</si>
  <si>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</si>
  <si>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</si>
  <si>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</si>
  <si>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</si>
  <si>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</si>
  <si>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</si>
  <si>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</si>
  <si>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</si>
  <si>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</si>
  <si>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</si>
  <si>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</si>
  <si>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</si>
  <si>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</si>
  <si>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</si>
  <si>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</si>
  <si>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</si>
  <si>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</si>
  <si>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</si>
  <si>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</si>
  <si>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</si>
  <si>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</si>
  <si>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</si>
  <si>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</si>
  <si>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</si>
  <si>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</si>
  <si>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</si>
  <si>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</si>
  <si>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</si>
  <si>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</si>
  <si>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</si>
  <si>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</si>
  <si>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</si>
  <si>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</si>
  <si>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</si>
  <si>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</si>
  <si>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</si>
  <si>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</si>
  <si>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</si>
  <si>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</si>
  <si>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</si>
  <si>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</si>
  <si>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</si>
  <si>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</si>
  <si>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</si>
  <si>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</si>
  <si>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</si>
  <si>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</si>
  <si>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</si>
  <si>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</si>
  <si>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</si>
  <si>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</si>
  <si>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</si>
  <si>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</si>
  <si>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</si>
  <si>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</si>
  <si>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</si>
  <si>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</si>
  <si>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</si>
  <si>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</si>
  <si>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</si>
  <si>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</si>
  <si>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</si>
  <si>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</si>
  <si>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</si>
  <si>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</si>
  <si>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</si>
  <si>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</si>
  <si>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</si>
  <si>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</si>
  <si>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</si>
  <si>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</si>
  <si>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</si>
  <si>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</si>
  <si>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</si>
  <si>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</si>
  <si>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</si>
  <si>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</si>
  <si>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</si>
  <si>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</si>
  <si>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</si>
  <si>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</si>
  <si>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</si>
  <si>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</si>
  <si>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</si>
  <si>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</si>
  <si>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</si>
  <si>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</si>
  <si>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</si>
  <si>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</si>
  <si>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</si>
  <si>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</si>
  <si>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</si>
  <si>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</si>
  <si>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</si>
  <si>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</si>
  <si>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</si>
  <si>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</si>
  <si>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</si>
  <si>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</si>
  <si>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</si>
  <si>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</si>
  <si>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</si>
  <si>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</si>
  <si>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</si>
  <si>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</si>
  <si>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</si>
  <si>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</si>
  <si>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</si>
  <si>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</si>
  <si>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</si>
  <si>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</si>
  <si>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</si>
  <si>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</si>
  <si>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</si>
  <si>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</si>
  <si>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</si>
  <si>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</si>
  <si>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</si>
  <si>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</si>
  <si>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</si>
  <si>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</si>
  <si>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</si>
  <si>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</si>
  <si>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</si>
  <si>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</si>
  <si>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</si>
  <si>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</si>
  <si>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</si>
  <si>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</si>
  <si>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</si>
  <si>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</si>
  <si>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</si>
  <si>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</si>
  <si>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</si>
  <si>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</si>
  <si>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</si>
  <si>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</si>
  <si>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</si>
  <si>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</si>
  <si>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</si>
  <si>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</si>
  <si>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</si>
  <si>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</si>
  <si>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</si>
  <si>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</si>
  <si>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</si>
  <si>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</si>
  <si>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</si>
  <si>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</si>
  <si>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</si>
  <si>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</si>
  <si>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</si>
  <si>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</si>
  <si>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</si>
  <si>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</si>
  <si>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</si>
  <si>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</si>
  <si>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</si>
  <si>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</si>
  <si>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</si>
  <si>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</si>
  <si>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</si>
  <si>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</si>
  <si>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</si>
  <si>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</si>
  <si>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</si>
  <si>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</si>
  <si>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</si>
  <si>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</si>
  <si>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</si>
  <si>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</si>
  <si>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</si>
  <si>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</si>
  <si>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</si>
  <si>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</si>
  <si>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</si>
  <si>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</si>
  <si>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</si>
  <si>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</si>
  <si>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</si>
  <si>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</si>
  <si>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</si>
  <si>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</si>
  <si>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</si>
  <si>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</si>
  <si>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</si>
  <si>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</si>
  <si>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</si>
  <si>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</si>
  <si>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</si>
  <si>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</si>
  <si>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</si>
  <si>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</si>
  <si>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</si>
  <si>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</si>
  <si>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</si>
  <si>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</si>
  <si>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</si>
  <si>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</si>
  <si>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</si>
  <si>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</si>
  <si>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</si>
  <si>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</si>
  <si>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</si>
  <si>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</si>
  <si>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</si>
  <si>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</si>
  <si>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</si>
  <si>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</si>
  <si>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PARA EL DESARROLLO INTEGRAL DE LA FAMILIA DEL MUNICIPIO DE TIERRA BLANCA, GTO.</t>
  </si>
  <si>
    <t>Al 31 de Diciembre de 2022 y al 31 de Diciembre de 2023 (b)</t>
  </si>
  <si>
    <t>Del 1 de Enero al 31 de Diciembre de 2023 (b)</t>
  </si>
  <si>
    <t>31120M40D010000 DIRECCION GENERAL</t>
  </si>
  <si>
    <t>31120M40D020000 SISTEMA DE PROTECCION INTEGRAL DE NNA</t>
  </si>
  <si>
    <t>31120M40D030000 DESARROLLO COMUNITARIO (RED MOVIL)</t>
  </si>
  <si>
    <t>31120M40D040000 ADULTO MAYOR</t>
  </si>
  <si>
    <t>31120M40D060000 ALIMENTARIO</t>
  </si>
  <si>
    <t>31120M40D070000 UNIDAD BASICA DE REHABILITACION</t>
  </si>
  <si>
    <t>31120M40D080000 DIRECCION Y ATENCION NNA</t>
  </si>
  <si>
    <t>31120M40D090000 PROCURADURIA AUXILIAR</t>
  </si>
  <si>
    <t>31120M40D100000 ATENCION PSICOLOGICA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</si>
</sst>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Border="1" applyAlignment="1">
      <alignment horizontal="right" vertical="center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 applyProtection="1">
      <alignment horizontal="right" vertical="center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1" zoomScale="91" zoomScaleNormal="91" workbookViewId="0">
      <selection activeCell="H10" sqref="H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6" t="s">
        <v>0</v>
      </c>
      <c r="B1" s="147"/>
      <c r="C1" s="147"/>
      <c r="D1" s="147"/>
      <c r="E1" s="147"/>
      <c r="F1" s="148"/>
    </row>
    <row r="2" spans="1:6" ht="15" customHeight="1" x14ac:dyDescent="0.25">
      <c r="A2" s="109" t="s">
        <v>564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565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137">
        <f>SUM(B10:B16)</f>
        <v>1170829.6200000001</v>
      </c>
      <c r="C9" s="137">
        <f>SUM(C10:C16)</f>
        <v>717741.71</v>
      </c>
      <c r="D9" s="47" t="s">
        <v>12</v>
      </c>
      <c r="E9" s="137">
        <f>SUM(E10:E18)</f>
        <v>762387.42</v>
      </c>
      <c r="F9" s="137">
        <f>SUM(F10:F18)</f>
        <v>775777.35</v>
      </c>
    </row>
    <row r="10" spans="1:6" x14ac:dyDescent="0.25">
      <c r="A10" s="49" t="s">
        <v>13</v>
      </c>
      <c r="B10" s="138">
        <v>0</v>
      </c>
      <c r="C10" s="138">
        <v>0</v>
      </c>
      <c r="D10" s="49" t="s">
        <v>14</v>
      </c>
      <c r="E10" s="138">
        <v>447.35</v>
      </c>
      <c r="F10" s="138">
        <v>416.25</v>
      </c>
    </row>
    <row r="11" spans="1:6" x14ac:dyDescent="0.25">
      <c r="A11" s="49" t="s">
        <v>15</v>
      </c>
      <c r="B11" s="138">
        <v>1170829.6200000001</v>
      </c>
      <c r="C11" s="138">
        <v>717741.71</v>
      </c>
      <c r="D11" s="49" t="s">
        <v>16</v>
      </c>
      <c r="E11" s="138">
        <v>26667.69</v>
      </c>
      <c r="F11" s="138">
        <v>29557.97</v>
      </c>
    </row>
    <row r="12" spans="1:6" x14ac:dyDescent="0.25">
      <c r="A12" s="49" t="s">
        <v>17</v>
      </c>
      <c r="B12" s="138">
        <v>0</v>
      </c>
      <c r="C12" s="138">
        <v>0</v>
      </c>
      <c r="D12" s="49" t="s">
        <v>18</v>
      </c>
      <c r="E12" s="138">
        <v>0</v>
      </c>
      <c r="F12" s="138">
        <v>0</v>
      </c>
    </row>
    <row r="13" spans="1:6" x14ac:dyDescent="0.25">
      <c r="A13" s="49" t="s">
        <v>19</v>
      </c>
      <c r="B13" s="138">
        <v>0</v>
      </c>
      <c r="C13" s="138">
        <v>0</v>
      </c>
      <c r="D13" s="49" t="s">
        <v>20</v>
      </c>
      <c r="E13" s="138">
        <v>0</v>
      </c>
      <c r="F13" s="138">
        <v>0</v>
      </c>
    </row>
    <row r="14" spans="1:6" x14ac:dyDescent="0.25">
      <c r="A14" s="49" t="s">
        <v>21</v>
      </c>
      <c r="B14" s="138">
        <v>0</v>
      </c>
      <c r="C14" s="138">
        <v>0</v>
      </c>
      <c r="D14" s="49" t="s">
        <v>22</v>
      </c>
      <c r="E14" s="138">
        <v>0</v>
      </c>
      <c r="F14" s="138">
        <v>0</v>
      </c>
    </row>
    <row r="15" spans="1:6" x14ac:dyDescent="0.25">
      <c r="A15" s="49" t="s">
        <v>23</v>
      </c>
      <c r="B15" s="138">
        <v>0</v>
      </c>
      <c r="C15" s="138">
        <v>0</v>
      </c>
      <c r="D15" s="49" t="s">
        <v>24</v>
      </c>
      <c r="E15" s="138">
        <v>0</v>
      </c>
      <c r="F15" s="138">
        <v>0</v>
      </c>
    </row>
    <row r="16" spans="1:6" x14ac:dyDescent="0.25">
      <c r="A16" s="49" t="s">
        <v>25</v>
      </c>
      <c r="B16" s="138">
        <v>0</v>
      </c>
      <c r="C16" s="138">
        <v>0</v>
      </c>
      <c r="D16" s="49" t="s">
        <v>26</v>
      </c>
      <c r="E16" s="138">
        <v>692972.14</v>
      </c>
      <c r="F16" s="138">
        <v>703192.71</v>
      </c>
    </row>
    <row r="17" spans="1:6" x14ac:dyDescent="0.25">
      <c r="A17" s="47" t="s">
        <v>27</v>
      </c>
      <c r="B17" s="137">
        <f>SUM(B18:B24)</f>
        <v>1180376.79</v>
      </c>
      <c r="C17" s="137">
        <f>SUM(C18:C24)</f>
        <v>1179957.58</v>
      </c>
      <c r="D17" s="49" t="s">
        <v>28</v>
      </c>
      <c r="E17" s="138">
        <v>0</v>
      </c>
      <c r="F17" s="138">
        <v>0</v>
      </c>
    </row>
    <row r="18" spans="1:6" x14ac:dyDescent="0.25">
      <c r="A18" s="49" t="s">
        <v>29</v>
      </c>
      <c r="B18" s="138">
        <v>0</v>
      </c>
      <c r="C18" s="138">
        <v>0</v>
      </c>
      <c r="D18" s="49" t="s">
        <v>30</v>
      </c>
      <c r="E18" s="138">
        <v>42300.24</v>
      </c>
      <c r="F18" s="138">
        <v>42610.42</v>
      </c>
    </row>
    <row r="19" spans="1:6" x14ac:dyDescent="0.25">
      <c r="A19" s="49" t="s">
        <v>31</v>
      </c>
      <c r="B19" s="138">
        <v>894218.86</v>
      </c>
      <c r="C19" s="138">
        <v>894299.65</v>
      </c>
      <c r="D19" s="47" t="s">
        <v>32</v>
      </c>
      <c r="E19" s="137">
        <f>SUM(E20:E22)</f>
        <v>0</v>
      </c>
      <c r="F19" s="137">
        <f>SUM(F20:F22)</f>
        <v>0</v>
      </c>
    </row>
    <row r="20" spans="1:6" x14ac:dyDescent="0.25">
      <c r="A20" s="49" t="s">
        <v>33</v>
      </c>
      <c r="B20" s="138">
        <v>218392.49</v>
      </c>
      <c r="C20" s="138">
        <v>218392.49</v>
      </c>
      <c r="D20" s="49" t="s">
        <v>34</v>
      </c>
      <c r="E20" s="138">
        <v>0</v>
      </c>
      <c r="F20" s="138">
        <v>0</v>
      </c>
    </row>
    <row r="21" spans="1:6" x14ac:dyDescent="0.25">
      <c r="A21" s="49" t="s">
        <v>35</v>
      </c>
      <c r="B21" s="138">
        <v>0</v>
      </c>
      <c r="C21" s="138">
        <v>0</v>
      </c>
      <c r="D21" s="49" t="s">
        <v>36</v>
      </c>
      <c r="E21" s="138">
        <v>0</v>
      </c>
      <c r="F21" s="138">
        <v>0</v>
      </c>
    </row>
    <row r="22" spans="1:6" x14ac:dyDescent="0.25">
      <c r="A22" s="49" t="s">
        <v>37</v>
      </c>
      <c r="B22" s="138">
        <v>0</v>
      </c>
      <c r="C22" s="138">
        <v>0</v>
      </c>
      <c r="D22" s="49" t="s">
        <v>38</v>
      </c>
      <c r="E22" s="138">
        <v>0</v>
      </c>
      <c r="F22" s="138">
        <v>0</v>
      </c>
    </row>
    <row r="23" spans="1:6" x14ac:dyDescent="0.25">
      <c r="A23" s="49" t="s">
        <v>39</v>
      </c>
      <c r="B23" s="138">
        <v>0</v>
      </c>
      <c r="C23" s="138">
        <v>0</v>
      </c>
      <c r="D23" s="47" t="s">
        <v>40</v>
      </c>
      <c r="E23" s="137">
        <f>E24+E25</f>
        <v>0</v>
      </c>
      <c r="F23" s="137">
        <f>F24+F25</f>
        <v>0</v>
      </c>
    </row>
    <row r="24" spans="1:6" x14ac:dyDescent="0.25">
      <c r="A24" s="49" t="s">
        <v>41</v>
      </c>
      <c r="B24" s="138">
        <v>67765.440000000002</v>
      </c>
      <c r="C24" s="138">
        <v>67265.440000000002</v>
      </c>
      <c r="D24" s="49" t="s">
        <v>42</v>
      </c>
      <c r="E24" s="138">
        <v>0</v>
      </c>
      <c r="F24" s="138">
        <v>0</v>
      </c>
    </row>
    <row r="25" spans="1:6" x14ac:dyDescent="0.25">
      <c r="A25" s="47" t="s">
        <v>43</v>
      </c>
      <c r="B25" s="137">
        <f>SUM(B26:B30)</f>
        <v>0</v>
      </c>
      <c r="C25" s="137">
        <f>SUM(C26:C30)</f>
        <v>500</v>
      </c>
      <c r="D25" s="49" t="s">
        <v>44</v>
      </c>
      <c r="E25" s="138">
        <v>0</v>
      </c>
      <c r="F25" s="138">
        <v>0</v>
      </c>
    </row>
    <row r="26" spans="1:6" x14ac:dyDescent="0.25">
      <c r="A26" s="49" t="s">
        <v>45</v>
      </c>
      <c r="B26" s="138">
        <v>0</v>
      </c>
      <c r="C26" s="138">
        <v>500</v>
      </c>
      <c r="D26" s="47" t="s">
        <v>46</v>
      </c>
      <c r="E26" s="138">
        <v>0</v>
      </c>
      <c r="F26" s="138">
        <v>0</v>
      </c>
    </row>
    <row r="27" spans="1:6" x14ac:dyDescent="0.25">
      <c r="A27" s="49" t="s">
        <v>47</v>
      </c>
      <c r="B27" s="138">
        <v>0</v>
      </c>
      <c r="C27" s="138">
        <v>0</v>
      </c>
      <c r="D27" s="47" t="s">
        <v>48</v>
      </c>
      <c r="E27" s="137">
        <f>SUM(E28:E30)</f>
        <v>0</v>
      </c>
      <c r="F27" s="137">
        <f>SUM(F28:F30)</f>
        <v>0</v>
      </c>
    </row>
    <row r="28" spans="1:6" x14ac:dyDescent="0.25">
      <c r="A28" s="49" t="s">
        <v>49</v>
      </c>
      <c r="B28" s="138">
        <v>0</v>
      </c>
      <c r="C28" s="138">
        <v>0</v>
      </c>
      <c r="D28" s="49" t="s">
        <v>50</v>
      </c>
      <c r="E28" s="138">
        <v>0</v>
      </c>
      <c r="F28" s="138">
        <v>0</v>
      </c>
    </row>
    <row r="29" spans="1:6" x14ac:dyDescent="0.25">
      <c r="A29" s="49" t="s">
        <v>51</v>
      </c>
      <c r="B29" s="138">
        <v>0</v>
      </c>
      <c r="C29" s="138">
        <v>0</v>
      </c>
      <c r="D29" s="49" t="s">
        <v>52</v>
      </c>
      <c r="E29" s="138">
        <v>0</v>
      </c>
      <c r="F29" s="138">
        <v>0</v>
      </c>
    </row>
    <row r="30" spans="1:6" x14ac:dyDescent="0.25">
      <c r="A30" s="49" t="s">
        <v>53</v>
      </c>
      <c r="B30" s="138">
        <v>0</v>
      </c>
      <c r="C30" s="138">
        <v>0</v>
      </c>
      <c r="D30" s="49" t="s">
        <v>54</v>
      </c>
      <c r="E30" s="138">
        <v>0</v>
      </c>
      <c r="F30" s="138">
        <v>0</v>
      </c>
    </row>
    <row r="31" spans="1:6" x14ac:dyDescent="0.25">
      <c r="A31" s="47" t="s">
        <v>55</v>
      </c>
      <c r="B31" s="137">
        <f>SUM(B32:B36)</f>
        <v>0</v>
      </c>
      <c r="C31" s="137">
        <f>SUM(C32:C36)</f>
        <v>0</v>
      </c>
      <c r="D31" s="47" t="s">
        <v>56</v>
      </c>
      <c r="E31" s="137">
        <f>SUM(E32:E37)</f>
        <v>0</v>
      </c>
      <c r="F31" s="137">
        <f>SUM(F32:F37)</f>
        <v>0</v>
      </c>
    </row>
    <row r="32" spans="1:6" x14ac:dyDescent="0.25">
      <c r="A32" s="49" t="s">
        <v>57</v>
      </c>
      <c r="B32" s="138">
        <v>0</v>
      </c>
      <c r="C32" s="138">
        <v>0</v>
      </c>
      <c r="D32" s="49" t="s">
        <v>58</v>
      </c>
      <c r="E32" s="137">
        <v>0</v>
      </c>
      <c r="F32" s="137">
        <v>0</v>
      </c>
    </row>
    <row r="33" spans="1:6" ht="14.45" customHeight="1" x14ac:dyDescent="0.25">
      <c r="A33" s="49" t="s">
        <v>59</v>
      </c>
      <c r="B33" s="138">
        <v>0</v>
      </c>
      <c r="C33" s="138">
        <v>0</v>
      </c>
      <c r="D33" s="49" t="s">
        <v>60</v>
      </c>
      <c r="E33" s="138">
        <v>0</v>
      </c>
      <c r="F33" s="138">
        <v>0</v>
      </c>
    </row>
    <row r="34" spans="1:6" ht="14.45" customHeight="1" x14ac:dyDescent="0.25">
      <c r="A34" s="49" t="s">
        <v>61</v>
      </c>
      <c r="B34" s="138">
        <v>0</v>
      </c>
      <c r="C34" s="138">
        <v>0</v>
      </c>
      <c r="D34" s="49" t="s">
        <v>62</v>
      </c>
      <c r="E34" s="138">
        <v>0</v>
      </c>
      <c r="F34" s="138">
        <v>0</v>
      </c>
    </row>
    <row r="35" spans="1:6" ht="14.45" customHeight="1" x14ac:dyDescent="0.25">
      <c r="A35" s="49" t="s">
        <v>63</v>
      </c>
      <c r="B35" s="138">
        <v>0</v>
      </c>
      <c r="C35" s="138">
        <v>0</v>
      </c>
      <c r="D35" s="49" t="s">
        <v>64</v>
      </c>
      <c r="E35" s="138">
        <v>0</v>
      </c>
      <c r="F35" s="138">
        <v>0</v>
      </c>
    </row>
    <row r="36" spans="1:6" ht="14.45" customHeight="1" x14ac:dyDescent="0.25">
      <c r="A36" s="49" t="s">
        <v>65</v>
      </c>
      <c r="B36" s="138">
        <v>0</v>
      </c>
      <c r="C36" s="138">
        <v>0</v>
      </c>
      <c r="D36" s="49" t="s">
        <v>66</v>
      </c>
      <c r="E36" s="138">
        <v>0</v>
      </c>
      <c r="F36" s="138">
        <v>0</v>
      </c>
    </row>
    <row r="37" spans="1:6" ht="14.45" customHeight="1" x14ac:dyDescent="0.25">
      <c r="A37" s="47" t="s">
        <v>67</v>
      </c>
      <c r="B37" s="138">
        <v>15945</v>
      </c>
      <c r="C37" s="138">
        <v>15945</v>
      </c>
      <c r="D37" s="49" t="s">
        <v>68</v>
      </c>
      <c r="E37" s="138">
        <v>0</v>
      </c>
      <c r="F37" s="138">
        <v>0</v>
      </c>
    </row>
    <row r="38" spans="1:6" x14ac:dyDescent="0.25">
      <c r="A38" s="47" t="s">
        <v>69</v>
      </c>
      <c r="B38" s="137">
        <f>SUM(B39:B40)</f>
        <v>0</v>
      </c>
      <c r="C38" s="137">
        <f>SUM(C39:C40)</f>
        <v>0</v>
      </c>
      <c r="D38" s="47" t="s">
        <v>70</v>
      </c>
      <c r="E38" s="137">
        <f>SUM(E39:E41)</f>
        <v>0</v>
      </c>
      <c r="F38" s="137">
        <f>SUM(F39:F41)</f>
        <v>0</v>
      </c>
    </row>
    <row r="39" spans="1:6" x14ac:dyDescent="0.25">
      <c r="A39" s="49" t="s">
        <v>71</v>
      </c>
      <c r="B39" s="138">
        <v>0</v>
      </c>
      <c r="C39" s="138">
        <v>0</v>
      </c>
      <c r="D39" s="49" t="s">
        <v>72</v>
      </c>
      <c r="E39" s="138">
        <v>0</v>
      </c>
      <c r="F39" s="138">
        <v>0</v>
      </c>
    </row>
    <row r="40" spans="1:6" x14ac:dyDescent="0.25">
      <c r="A40" s="49" t="s">
        <v>73</v>
      </c>
      <c r="B40" s="138">
        <v>0</v>
      </c>
      <c r="C40" s="138">
        <v>0</v>
      </c>
      <c r="D40" s="49" t="s">
        <v>74</v>
      </c>
      <c r="E40" s="138">
        <v>0</v>
      </c>
      <c r="F40" s="138">
        <v>0</v>
      </c>
    </row>
    <row r="41" spans="1:6" x14ac:dyDescent="0.25">
      <c r="A41" s="47" t="s">
        <v>75</v>
      </c>
      <c r="B41" s="137">
        <f>SUM(B42:B45)</f>
        <v>0</v>
      </c>
      <c r="C41" s="137">
        <f>SUM(C42:C45)</f>
        <v>0</v>
      </c>
      <c r="D41" s="49" t="s">
        <v>76</v>
      </c>
      <c r="E41" s="138">
        <v>0</v>
      </c>
      <c r="F41" s="138">
        <v>0</v>
      </c>
    </row>
    <row r="42" spans="1:6" x14ac:dyDescent="0.25">
      <c r="A42" s="49" t="s">
        <v>77</v>
      </c>
      <c r="B42" s="138">
        <v>0</v>
      </c>
      <c r="C42" s="138">
        <v>0</v>
      </c>
      <c r="D42" s="47" t="s">
        <v>78</v>
      </c>
      <c r="E42" s="137">
        <f>SUM(E43:E45)</f>
        <v>0</v>
      </c>
      <c r="F42" s="137">
        <f>SUM(F43:F45)</f>
        <v>0</v>
      </c>
    </row>
    <row r="43" spans="1:6" x14ac:dyDescent="0.25">
      <c r="A43" s="49" t="s">
        <v>79</v>
      </c>
      <c r="B43" s="138">
        <v>0</v>
      </c>
      <c r="C43" s="138">
        <v>0</v>
      </c>
      <c r="D43" s="49" t="s">
        <v>80</v>
      </c>
      <c r="E43" s="138">
        <v>0</v>
      </c>
      <c r="F43" s="138">
        <v>0</v>
      </c>
    </row>
    <row r="44" spans="1:6" x14ac:dyDescent="0.25">
      <c r="A44" s="49" t="s">
        <v>81</v>
      </c>
      <c r="B44" s="138">
        <v>0</v>
      </c>
      <c r="C44" s="138">
        <v>0</v>
      </c>
      <c r="D44" s="49" t="s">
        <v>82</v>
      </c>
      <c r="E44" s="138">
        <v>0</v>
      </c>
      <c r="F44" s="138">
        <v>0</v>
      </c>
    </row>
    <row r="45" spans="1:6" x14ac:dyDescent="0.25">
      <c r="A45" s="49" t="s">
        <v>83</v>
      </c>
      <c r="B45" s="138">
        <v>0</v>
      </c>
      <c r="C45" s="138">
        <v>0</v>
      </c>
      <c r="D45" s="49" t="s">
        <v>84</v>
      </c>
      <c r="E45" s="138">
        <v>0</v>
      </c>
      <c r="F45" s="138">
        <v>0</v>
      </c>
    </row>
    <row r="46" spans="1:6" x14ac:dyDescent="0.25">
      <c r="A46" s="46"/>
      <c r="B46" s="50"/>
      <c r="C46" s="50"/>
      <c r="D46" s="46"/>
      <c r="E46" s="50"/>
      <c r="F46" s="50"/>
    </row>
    <row r="47" spans="1:6" x14ac:dyDescent="0.25">
      <c r="A47" s="3" t="s">
        <v>85</v>
      </c>
      <c r="B47" s="4">
        <f>B9+B17+B25+B31+B37+B38+B41</f>
        <v>2367151.41</v>
      </c>
      <c r="C47" s="4">
        <f>C9+C17+C25+C31+C37+C38+C41</f>
        <v>1914144.29</v>
      </c>
      <c r="D47" s="2" t="s">
        <v>86</v>
      </c>
      <c r="E47" s="4">
        <f>E9+E19+E23+E26+E27+E31+E38+E42</f>
        <v>762387.42</v>
      </c>
      <c r="F47" s="4">
        <f>F9+F19+F23+F26+F27+F31+F38+F42</f>
        <v>775777.35</v>
      </c>
    </row>
    <row r="48" spans="1:6" x14ac:dyDescent="0.25">
      <c r="A48" s="46"/>
      <c r="B48" s="50"/>
      <c r="C48" s="50"/>
      <c r="D48" s="46"/>
      <c r="E48" s="50"/>
      <c r="F48" s="50"/>
    </row>
    <row r="49" spans="1:6" x14ac:dyDescent="0.25">
      <c r="A49" s="2" t="s">
        <v>87</v>
      </c>
      <c r="B49" s="50"/>
      <c r="C49" s="50"/>
      <c r="D49" s="2" t="s">
        <v>88</v>
      </c>
      <c r="E49" s="50"/>
      <c r="F49" s="50"/>
    </row>
    <row r="50" spans="1:6" x14ac:dyDescent="0.25">
      <c r="A50" s="47" t="s">
        <v>89</v>
      </c>
      <c r="B50" s="138">
        <v>0</v>
      </c>
      <c r="C50" s="138">
        <v>0</v>
      </c>
      <c r="D50" s="47" t="s">
        <v>90</v>
      </c>
      <c r="E50" s="138">
        <v>0</v>
      </c>
      <c r="F50" s="138">
        <v>0</v>
      </c>
    </row>
    <row r="51" spans="1:6" x14ac:dyDescent="0.25">
      <c r="A51" s="47" t="s">
        <v>91</v>
      </c>
      <c r="B51" s="138">
        <v>0</v>
      </c>
      <c r="C51" s="138">
        <v>0</v>
      </c>
      <c r="D51" s="47" t="s">
        <v>92</v>
      </c>
      <c r="E51" s="138">
        <v>0</v>
      </c>
      <c r="F51" s="138">
        <v>0</v>
      </c>
    </row>
    <row r="52" spans="1:6" x14ac:dyDescent="0.25">
      <c r="A52" s="47" t="s">
        <v>93</v>
      </c>
      <c r="B52" s="138">
        <v>0</v>
      </c>
      <c r="C52" s="138">
        <v>0</v>
      </c>
      <c r="D52" s="47" t="s">
        <v>94</v>
      </c>
      <c r="E52" s="138">
        <v>0</v>
      </c>
      <c r="F52" s="138">
        <v>0</v>
      </c>
    </row>
    <row r="53" spans="1:6" x14ac:dyDescent="0.25">
      <c r="A53" s="47" t="s">
        <v>95</v>
      </c>
      <c r="B53" s="138">
        <v>1530156.56</v>
      </c>
      <c r="C53" s="138">
        <v>1479856.55</v>
      </c>
      <c r="D53" s="47" t="s">
        <v>96</v>
      </c>
      <c r="E53" s="138">
        <v>0</v>
      </c>
      <c r="F53" s="138">
        <v>0</v>
      </c>
    </row>
    <row r="54" spans="1:6" x14ac:dyDescent="0.25">
      <c r="A54" s="47" t="s">
        <v>97</v>
      </c>
      <c r="B54" s="138">
        <v>5788.4</v>
      </c>
      <c r="C54" s="138">
        <v>5788.4</v>
      </c>
      <c r="D54" s="47" t="s">
        <v>98</v>
      </c>
      <c r="E54" s="138">
        <v>0</v>
      </c>
      <c r="F54" s="138">
        <v>0</v>
      </c>
    </row>
    <row r="55" spans="1:6" x14ac:dyDescent="0.25">
      <c r="A55" s="47" t="s">
        <v>99</v>
      </c>
      <c r="B55" s="138">
        <v>-969368.03</v>
      </c>
      <c r="C55" s="138">
        <v>-863618.75</v>
      </c>
      <c r="D55" s="51" t="s">
        <v>100</v>
      </c>
      <c r="E55" s="138">
        <v>0</v>
      </c>
      <c r="F55" s="138">
        <v>0</v>
      </c>
    </row>
    <row r="56" spans="1:6" x14ac:dyDescent="0.25">
      <c r="A56" s="47" t="s">
        <v>101</v>
      </c>
      <c r="B56" s="138">
        <v>0</v>
      </c>
      <c r="C56" s="138">
        <v>0</v>
      </c>
      <c r="D56" s="46"/>
      <c r="E56" s="50"/>
      <c r="F56" s="50"/>
    </row>
    <row r="57" spans="1:6" x14ac:dyDescent="0.25">
      <c r="A57" s="47" t="s">
        <v>102</v>
      </c>
      <c r="B57" s="138">
        <v>0</v>
      </c>
      <c r="C57" s="138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7" t="s">
        <v>104</v>
      </c>
      <c r="B58" s="138">
        <v>0</v>
      </c>
      <c r="C58" s="138">
        <v>0</v>
      </c>
      <c r="D58" s="46"/>
      <c r="E58" s="50"/>
      <c r="F58" s="50"/>
    </row>
    <row r="59" spans="1:6" x14ac:dyDescent="0.25">
      <c r="A59" s="46"/>
      <c r="B59" s="50"/>
      <c r="C59" s="50"/>
      <c r="D59" s="2" t="s">
        <v>105</v>
      </c>
      <c r="E59" s="4">
        <f>E47+E57</f>
        <v>762387.42</v>
      </c>
      <c r="F59" s="4">
        <f>F47+F57</f>
        <v>775777.35</v>
      </c>
    </row>
    <row r="60" spans="1:6" x14ac:dyDescent="0.25">
      <c r="A60" s="3" t="s">
        <v>106</v>
      </c>
      <c r="B60" s="4">
        <f>SUM(B50:B58)</f>
        <v>566576.92999999993</v>
      </c>
      <c r="C60" s="4">
        <f>SUM(C50:C58)</f>
        <v>622026.19999999995</v>
      </c>
      <c r="D60" s="46"/>
      <c r="E60" s="50"/>
      <c r="F60" s="50"/>
    </row>
    <row r="61" spans="1:6" x14ac:dyDescent="0.25">
      <c r="A61" s="46"/>
      <c r="B61" s="50"/>
      <c r="C61" s="50"/>
      <c r="D61" s="52" t="s">
        <v>107</v>
      </c>
      <c r="E61" s="50"/>
      <c r="F61" s="50"/>
    </row>
    <row r="62" spans="1:6" x14ac:dyDescent="0.25">
      <c r="A62" s="3" t="s">
        <v>108</v>
      </c>
      <c r="B62" s="4">
        <f>SUM(B47+B60)</f>
        <v>2933728.34</v>
      </c>
      <c r="C62" s="4">
        <f>SUM(C47+C60)</f>
        <v>2536170.4900000002</v>
      </c>
      <c r="D62" s="46"/>
      <c r="E62" s="50"/>
      <c r="F62" s="50"/>
    </row>
    <row r="63" spans="1:6" x14ac:dyDescent="0.25">
      <c r="A63" s="46"/>
      <c r="B63" s="46"/>
      <c r="C63" s="46"/>
      <c r="D63" s="53" t="s">
        <v>109</v>
      </c>
      <c r="E63" s="137">
        <f>SUM(E64:E66)</f>
        <v>330497.57</v>
      </c>
      <c r="F63" s="137">
        <f>SUM(F64:F66)</f>
        <v>330497.57</v>
      </c>
    </row>
    <row r="64" spans="1:6" x14ac:dyDescent="0.25">
      <c r="A64" s="46"/>
      <c r="B64" s="46"/>
      <c r="C64" s="46"/>
      <c r="D64" s="47" t="s">
        <v>110</v>
      </c>
      <c r="E64" s="138">
        <v>330497.57</v>
      </c>
      <c r="F64" s="138">
        <v>330497.57</v>
      </c>
    </row>
    <row r="65" spans="1:6" x14ac:dyDescent="0.25">
      <c r="A65" s="46"/>
      <c r="B65" s="46"/>
      <c r="C65" s="46"/>
      <c r="D65" s="51" t="s">
        <v>111</v>
      </c>
      <c r="E65" s="138">
        <v>0</v>
      </c>
      <c r="F65" s="138">
        <v>0</v>
      </c>
    </row>
    <row r="66" spans="1:6" x14ac:dyDescent="0.25">
      <c r="A66" s="46"/>
      <c r="B66" s="46"/>
      <c r="C66" s="46"/>
      <c r="D66" s="47" t="s">
        <v>112</v>
      </c>
      <c r="E66" s="138">
        <v>0</v>
      </c>
      <c r="F66" s="138">
        <v>0</v>
      </c>
    </row>
    <row r="67" spans="1:6" x14ac:dyDescent="0.25">
      <c r="A67" s="46"/>
      <c r="B67" s="46"/>
      <c r="C67" s="46"/>
      <c r="D67" s="46"/>
      <c r="E67" s="50"/>
      <c r="F67" s="50"/>
    </row>
    <row r="68" spans="1:6" x14ac:dyDescent="0.25">
      <c r="A68" s="46"/>
      <c r="B68" s="46"/>
      <c r="C68" s="46"/>
      <c r="D68" s="53" t="s">
        <v>113</v>
      </c>
      <c r="E68" s="137">
        <f>SUM(E69:E73)</f>
        <v>1840843.35</v>
      </c>
      <c r="F68" s="137">
        <f>SUM(F69:F73)</f>
        <v>1429895.57</v>
      </c>
    </row>
    <row r="69" spans="1:6" x14ac:dyDescent="0.25">
      <c r="A69" s="54"/>
      <c r="B69" s="46"/>
      <c r="C69" s="46"/>
      <c r="D69" s="47" t="s">
        <v>114</v>
      </c>
      <c r="E69" s="138">
        <v>467947.78</v>
      </c>
      <c r="F69" s="138">
        <v>253288.82</v>
      </c>
    </row>
    <row r="70" spans="1:6" x14ac:dyDescent="0.25">
      <c r="A70" s="54"/>
      <c r="B70" s="46"/>
      <c r="C70" s="46"/>
      <c r="D70" s="47" t="s">
        <v>115</v>
      </c>
      <c r="E70" s="138">
        <v>1372895.57</v>
      </c>
      <c r="F70" s="138">
        <v>1176606.75</v>
      </c>
    </row>
    <row r="71" spans="1:6" x14ac:dyDescent="0.25">
      <c r="A71" s="54"/>
      <c r="B71" s="46"/>
      <c r="C71" s="46"/>
      <c r="D71" s="47" t="s">
        <v>116</v>
      </c>
      <c r="E71" s="138">
        <v>0</v>
      </c>
      <c r="F71" s="138">
        <v>0</v>
      </c>
    </row>
    <row r="72" spans="1:6" x14ac:dyDescent="0.25">
      <c r="A72" s="54"/>
      <c r="B72" s="46"/>
      <c r="C72" s="46"/>
      <c r="D72" s="47" t="s">
        <v>117</v>
      </c>
      <c r="E72" s="138">
        <v>0</v>
      </c>
      <c r="F72" s="138">
        <v>0</v>
      </c>
    </row>
    <row r="73" spans="1:6" x14ac:dyDescent="0.25">
      <c r="A73" s="54"/>
      <c r="B73" s="46"/>
      <c r="C73" s="46"/>
      <c r="D73" s="47" t="s">
        <v>118</v>
      </c>
      <c r="E73" s="138">
        <v>0</v>
      </c>
      <c r="F73" s="138">
        <v>0</v>
      </c>
    </row>
    <row r="74" spans="1:6" x14ac:dyDescent="0.25">
      <c r="A74" s="54"/>
      <c r="B74" s="46"/>
      <c r="C74" s="46"/>
      <c r="D74" s="46"/>
      <c r="E74" s="50"/>
      <c r="F74" s="50"/>
    </row>
    <row r="75" spans="1:6" x14ac:dyDescent="0.25">
      <c r="A75" s="54"/>
      <c r="B75" s="46"/>
      <c r="C75" s="46"/>
      <c r="D75" s="53" t="s">
        <v>119</v>
      </c>
      <c r="E75" s="137">
        <f>E76+E77</f>
        <v>0</v>
      </c>
      <c r="F75" s="137">
        <f>F76+F77</f>
        <v>0</v>
      </c>
    </row>
    <row r="76" spans="1:6" x14ac:dyDescent="0.25">
      <c r="A76" s="54"/>
      <c r="B76" s="46"/>
      <c r="C76" s="46"/>
      <c r="D76" s="47" t="s">
        <v>120</v>
      </c>
      <c r="E76" s="138">
        <v>0</v>
      </c>
      <c r="F76" s="138">
        <v>0</v>
      </c>
    </row>
    <row r="77" spans="1:6" x14ac:dyDescent="0.25">
      <c r="A77" s="54"/>
      <c r="B77" s="46"/>
      <c r="C77" s="46"/>
      <c r="D77" s="47" t="s">
        <v>121</v>
      </c>
      <c r="E77" s="138">
        <v>0</v>
      </c>
      <c r="F77" s="138">
        <v>0</v>
      </c>
    </row>
    <row r="78" spans="1:6" x14ac:dyDescent="0.25">
      <c r="A78" s="54"/>
      <c r="B78" s="46"/>
      <c r="C78" s="46"/>
      <c r="D78" s="46"/>
      <c r="E78" s="50"/>
      <c r="F78" s="50"/>
    </row>
    <row r="79" spans="1:6" x14ac:dyDescent="0.25">
      <c r="A79" s="54"/>
      <c r="B79" s="46"/>
      <c r="C79" s="46"/>
      <c r="D79" s="2" t="s">
        <v>122</v>
      </c>
      <c r="E79" s="4">
        <f>E63+E68+E75</f>
        <v>2171340.92</v>
      </c>
      <c r="F79" s="4">
        <f>F63+F68+F75</f>
        <v>1760393.1400000001</v>
      </c>
    </row>
    <row r="80" spans="1:6" x14ac:dyDescent="0.25">
      <c r="A80" s="54"/>
      <c r="B80" s="46"/>
      <c r="C80" s="46"/>
      <c r="D80" s="46"/>
      <c r="E80" s="50"/>
      <c r="F80" s="50"/>
    </row>
    <row r="81" spans="1:6" x14ac:dyDescent="0.25">
      <c r="A81" s="54"/>
      <c r="B81" s="46"/>
      <c r="C81" s="46"/>
      <c r="D81" s="2" t="s">
        <v>123</v>
      </c>
      <c r="E81" s="4">
        <f>E59+E79</f>
        <v>2933728.34</v>
      </c>
      <c r="F81" s="4">
        <f>F59+F79</f>
        <v>2536170.4900000002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38:F38 B59:C62 B9:C9 B17:C17 B25:C25 B31:C31 B38:C38 B41:C41 B46:C49 E9:F9 E19:F19 E23:F23 E27:F27 E31:F31 E42:F42 E56:F63 E67:F68 E74:F75 E78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6:C46 E46:F49 B48:C49 B59:C62 E56:F62 E67:F67 E74:F74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0" zoomScale="94" zoomScaleNormal="110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8"/>
    </row>
    <row r="2" spans="1:8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125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3'!A4</f>
        <v>Del 1 de Enero al 31 de Diciembre de 2023 (b)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8">
        <f t="shared" ref="B9:H9" si="1">SUM(B10:B12)</f>
        <v>0</v>
      </c>
      <c r="C9" s="48">
        <f t="shared" si="1"/>
        <v>0</v>
      </c>
      <c r="D9" s="48">
        <f t="shared" si="1"/>
        <v>0</v>
      </c>
      <c r="E9" s="48">
        <f t="shared" si="1"/>
        <v>0</v>
      </c>
      <c r="F9" s="48">
        <f t="shared" si="1"/>
        <v>0</v>
      </c>
      <c r="G9" s="48">
        <f t="shared" si="1"/>
        <v>0</v>
      </c>
      <c r="H9" s="48">
        <f t="shared" si="1"/>
        <v>0</v>
      </c>
    </row>
    <row r="10" spans="1:8" ht="17.25" customHeight="1" x14ac:dyDescent="0.25">
      <c r="A10" s="105" t="s">
        <v>136</v>
      </c>
      <c r="B10" s="139">
        <v>0</v>
      </c>
      <c r="C10" s="139">
        <v>0</v>
      </c>
      <c r="D10" s="139">
        <v>0</v>
      </c>
      <c r="E10" s="139">
        <v>0</v>
      </c>
      <c r="F10" s="140">
        <f>B10+C10-D10+E10</f>
        <v>0</v>
      </c>
      <c r="G10" s="139">
        <v>0</v>
      </c>
      <c r="H10" s="139">
        <v>0</v>
      </c>
    </row>
    <row r="11" spans="1:8" x14ac:dyDescent="0.25">
      <c r="A11" s="105" t="s">
        <v>137</v>
      </c>
      <c r="B11" s="139">
        <v>0</v>
      </c>
      <c r="C11" s="140">
        <v>0</v>
      </c>
      <c r="D11" s="139">
        <v>0</v>
      </c>
      <c r="E11" s="139">
        <v>0</v>
      </c>
      <c r="F11" s="140">
        <f>B11+C11-D11+E11</f>
        <v>0</v>
      </c>
      <c r="G11" s="139">
        <v>0</v>
      </c>
      <c r="H11" s="140">
        <v>0</v>
      </c>
    </row>
    <row r="12" spans="1:8" ht="16.5" customHeight="1" x14ac:dyDescent="0.25">
      <c r="A12" s="105" t="s">
        <v>138</v>
      </c>
      <c r="B12" s="139">
        <v>0</v>
      </c>
      <c r="C12" s="140">
        <v>0</v>
      </c>
      <c r="D12" s="139">
        <v>0</v>
      </c>
      <c r="E12" s="139">
        <v>0</v>
      </c>
      <c r="F12" s="140">
        <f>B12+C12-D12+E12</f>
        <v>0</v>
      </c>
      <c r="G12" s="139">
        <v>0</v>
      </c>
      <c r="H12" s="140">
        <v>0</v>
      </c>
    </row>
    <row r="13" spans="1:8" x14ac:dyDescent="0.25">
      <c r="A13" s="104" t="s">
        <v>139</v>
      </c>
      <c r="B13" s="48">
        <f t="shared" ref="B13:H13" si="2">SUM(B14:B16)</f>
        <v>0</v>
      </c>
      <c r="C13" s="48">
        <f t="shared" si="2"/>
        <v>0</v>
      </c>
      <c r="D13" s="48">
        <f t="shared" si="2"/>
        <v>0</v>
      </c>
      <c r="E13" s="48">
        <f t="shared" si="2"/>
        <v>0</v>
      </c>
      <c r="F13" s="48">
        <f t="shared" si="2"/>
        <v>0</v>
      </c>
      <c r="G13" s="48">
        <f t="shared" si="2"/>
        <v>0</v>
      </c>
      <c r="H13" s="48">
        <f t="shared" si="2"/>
        <v>0</v>
      </c>
    </row>
    <row r="14" spans="1:8" x14ac:dyDescent="0.25">
      <c r="A14" s="105" t="s">
        <v>140</v>
      </c>
      <c r="B14" s="139">
        <v>0</v>
      </c>
      <c r="C14" s="139">
        <v>0</v>
      </c>
      <c r="D14" s="139">
        <v>0</v>
      </c>
      <c r="E14" s="139">
        <v>0</v>
      </c>
      <c r="F14" s="140">
        <f>B14+C14-D14+E14</f>
        <v>0</v>
      </c>
      <c r="G14" s="140">
        <v>0</v>
      </c>
      <c r="H14" s="139">
        <v>0</v>
      </c>
    </row>
    <row r="15" spans="1:8" ht="15" customHeight="1" x14ac:dyDescent="0.25">
      <c r="A15" s="105" t="s">
        <v>141</v>
      </c>
      <c r="B15" s="139">
        <v>0</v>
      </c>
      <c r="C15" s="139">
        <v>0</v>
      </c>
      <c r="D15" s="139">
        <v>0</v>
      </c>
      <c r="E15" s="139">
        <v>0</v>
      </c>
      <c r="F15" s="140">
        <f>B15+C15-D15+E15</f>
        <v>0</v>
      </c>
      <c r="G15" s="140">
        <v>0</v>
      </c>
      <c r="H15" s="140">
        <v>0</v>
      </c>
    </row>
    <row r="16" spans="1:8" x14ac:dyDescent="0.25">
      <c r="A16" s="105" t="s">
        <v>142</v>
      </c>
      <c r="B16" s="139">
        <v>0</v>
      </c>
      <c r="C16" s="139">
        <v>0</v>
      </c>
      <c r="D16" s="139">
        <v>0</v>
      </c>
      <c r="E16" s="139">
        <v>0</v>
      </c>
      <c r="F16" s="140">
        <f>B16+C16-D16+E16</f>
        <v>0</v>
      </c>
      <c r="G16" s="140">
        <v>0</v>
      </c>
      <c r="H16" s="140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143</v>
      </c>
      <c r="B18" s="141">
        <v>775777.35</v>
      </c>
      <c r="C18" s="107"/>
      <c r="D18" s="107"/>
      <c r="E18" s="107"/>
      <c r="F18" s="141">
        <v>762387.42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144</v>
      </c>
      <c r="B20" s="4">
        <f t="shared" ref="B20:H20" si="3">B8+B18</f>
        <v>775777.35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762387.42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6"/>
      <c r="B21" s="50"/>
      <c r="C21" s="50"/>
      <c r="D21" s="50"/>
      <c r="E21" s="50"/>
      <c r="F21" s="50"/>
      <c r="G21" s="50"/>
      <c r="H21" s="50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146</v>
      </c>
      <c r="B23" s="140">
        <v>0</v>
      </c>
      <c r="C23" s="140">
        <v>0</v>
      </c>
      <c r="D23" s="140">
        <v>0</v>
      </c>
      <c r="E23" s="140">
        <v>0</v>
      </c>
      <c r="F23" s="140">
        <f>B23+C23-D23+E23</f>
        <v>0</v>
      </c>
      <c r="G23" s="140">
        <v>0</v>
      </c>
      <c r="H23" s="140">
        <v>0</v>
      </c>
    </row>
    <row r="24" spans="1:8" ht="15" customHeight="1" x14ac:dyDescent="0.25">
      <c r="A24" s="108" t="s">
        <v>147</v>
      </c>
      <c r="B24" s="140">
        <v>0</v>
      </c>
      <c r="C24" s="140">
        <v>0</v>
      </c>
      <c r="D24" s="140">
        <v>0</v>
      </c>
      <c r="E24" s="140">
        <v>0</v>
      </c>
      <c r="F24" s="140">
        <f>B24+C24-D24+E24</f>
        <v>0</v>
      </c>
      <c r="G24" s="140">
        <v>0</v>
      </c>
      <c r="H24" s="140">
        <v>0</v>
      </c>
    </row>
    <row r="25" spans="1:8" x14ac:dyDescent="0.25">
      <c r="A25" s="108" t="s">
        <v>148</v>
      </c>
      <c r="B25" s="140">
        <v>0</v>
      </c>
      <c r="C25" s="140">
        <v>0</v>
      </c>
      <c r="D25" s="140">
        <v>0</v>
      </c>
      <c r="E25" s="140">
        <v>0</v>
      </c>
      <c r="F25" s="140">
        <f>B25+C25-D25+E25</f>
        <v>0</v>
      </c>
      <c r="G25" s="140">
        <v>0</v>
      </c>
      <c r="H25" s="140">
        <v>0</v>
      </c>
    </row>
    <row r="26" spans="1:8" ht="16.5" customHeight="1" x14ac:dyDescent="0.25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150</v>
      </c>
      <c r="B28" s="140">
        <v>0</v>
      </c>
      <c r="C28" s="140">
        <v>0</v>
      </c>
      <c r="D28" s="140">
        <v>0</v>
      </c>
      <c r="E28" s="140">
        <v>0</v>
      </c>
      <c r="F28" s="140">
        <f>B28+C28-D28+E28</f>
        <v>0</v>
      </c>
      <c r="G28" s="140">
        <v>0</v>
      </c>
      <c r="H28" s="140">
        <v>0</v>
      </c>
    </row>
    <row r="29" spans="1:8" ht="15" customHeight="1" x14ac:dyDescent="0.25">
      <c r="A29" s="108" t="s">
        <v>151</v>
      </c>
      <c r="B29" s="140">
        <v>0</v>
      </c>
      <c r="C29" s="140">
        <v>0</v>
      </c>
      <c r="D29" s="140">
        <v>0</v>
      </c>
      <c r="E29" s="140">
        <v>0</v>
      </c>
      <c r="F29" s="140">
        <f>B29+C29-D29+E29</f>
        <v>0</v>
      </c>
      <c r="G29" s="140">
        <v>0</v>
      </c>
      <c r="H29" s="140">
        <v>0</v>
      </c>
    </row>
    <row r="30" spans="1:8" ht="15.75" customHeight="1" x14ac:dyDescent="0.25">
      <c r="A30" s="108" t="s">
        <v>152</v>
      </c>
      <c r="B30" s="140">
        <v>0</v>
      </c>
      <c r="C30" s="140">
        <v>0</v>
      </c>
      <c r="D30" s="140">
        <v>0</v>
      </c>
      <c r="E30" s="140">
        <v>0</v>
      </c>
      <c r="F30" s="140">
        <f>B30+C30-D30+E30</f>
        <v>0</v>
      </c>
      <c r="G30" s="140">
        <v>0</v>
      </c>
      <c r="H30" s="140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</row>
    <row r="33" spans="1:8" ht="14.45" customHeight="1" x14ac:dyDescent="0.25">
      <c r="A33" s="149" t="s">
        <v>154</v>
      </c>
      <c r="B33" s="149"/>
      <c r="C33" s="149"/>
      <c r="D33" s="149"/>
      <c r="E33" s="149"/>
      <c r="F33" s="149"/>
      <c r="G33" s="149"/>
      <c r="H33" s="149"/>
    </row>
    <row r="34" spans="1:8" ht="14.45" customHeight="1" x14ac:dyDescent="0.25">
      <c r="A34" s="149"/>
      <c r="B34" s="149"/>
      <c r="C34" s="149"/>
      <c r="D34" s="149"/>
      <c r="E34" s="149"/>
      <c r="F34" s="149"/>
      <c r="G34" s="149"/>
      <c r="H34" s="149"/>
    </row>
    <row r="35" spans="1:8" ht="14.45" customHeight="1" x14ac:dyDescent="0.25">
      <c r="A35" s="149"/>
      <c r="B35" s="149"/>
      <c r="C35" s="149"/>
      <c r="D35" s="149"/>
      <c r="E35" s="149"/>
      <c r="F35" s="149"/>
      <c r="G35" s="149"/>
      <c r="H35" s="149"/>
    </row>
    <row r="36" spans="1:8" ht="14.45" customHeight="1" x14ac:dyDescent="0.25">
      <c r="A36" s="149"/>
      <c r="B36" s="149"/>
      <c r="C36" s="149"/>
      <c r="D36" s="149"/>
      <c r="E36" s="149"/>
      <c r="F36" s="149"/>
      <c r="G36" s="149"/>
      <c r="H36" s="149"/>
    </row>
    <row r="37" spans="1:8" ht="14.45" customHeight="1" x14ac:dyDescent="0.25">
      <c r="A37" s="149"/>
      <c r="B37" s="149"/>
      <c r="C37" s="149"/>
      <c r="D37" s="149"/>
      <c r="E37" s="149"/>
      <c r="F37" s="149"/>
      <c r="G37" s="149"/>
      <c r="H37" s="149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08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08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3:H13 B17:H17 B19:H22 C18:E18 B26:H27 B31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66" zoomScaleNormal="70" workbookViewId="0">
      <selection activeCell="D11" sqref="D1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0" t="s">
        <v>165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566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98"/>
      <c r="C8" s="98"/>
      <c r="D8" s="98"/>
      <c r="E8" s="12">
        <f>SUM(E9:E12)</f>
        <v>0</v>
      </c>
      <c r="F8" s="98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9" t="s">
        <v>179</v>
      </c>
      <c r="B9" s="100"/>
      <c r="C9" s="100"/>
      <c r="D9" s="100"/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99" t="s">
        <v>180</v>
      </c>
      <c r="B10" s="100"/>
      <c r="C10" s="100"/>
      <c r="D10" s="100"/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99" t="s">
        <v>181</v>
      </c>
      <c r="B11" s="100"/>
      <c r="C11" s="100"/>
      <c r="D11" s="100"/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99" t="s">
        <v>182</v>
      </c>
      <c r="B12" s="100"/>
      <c r="C12" s="100"/>
      <c r="D12" s="100"/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13" t="s">
        <v>153</v>
      </c>
      <c r="B13" s="101"/>
      <c r="C13" s="101"/>
      <c r="D13" s="101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98"/>
      <c r="C14" s="98"/>
      <c r="D14" s="98"/>
      <c r="E14" s="12">
        <f>SUM(E15:E18)</f>
        <v>0</v>
      </c>
      <c r="F14" s="98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9" t="s">
        <v>184</v>
      </c>
      <c r="B15" s="100"/>
      <c r="C15" s="100"/>
      <c r="D15" s="100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99" t="s">
        <v>185</v>
      </c>
      <c r="B16" s="100"/>
      <c r="C16" s="100"/>
      <c r="D16" s="100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99" t="s">
        <v>186</v>
      </c>
      <c r="B17" s="100"/>
      <c r="C17" s="100"/>
      <c r="D17" s="100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25">
      <c r="A18" s="99" t="s">
        <v>187</v>
      </c>
      <c r="B18" s="100"/>
      <c r="C18" s="100"/>
      <c r="D18" s="100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25">
      <c r="A19" s="13"/>
      <c r="B19" s="101"/>
      <c r="C19" s="101"/>
      <c r="D19" s="101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98"/>
      <c r="C20" s="98"/>
      <c r="D20" s="98"/>
      <c r="E20" s="12">
        <f>SUM(E8,E14)</f>
        <v>0</v>
      </c>
      <c r="F20" s="98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8" zoomScale="67" zoomScaleNormal="53" workbookViewId="0">
      <selection activeCell="M19" sqref="M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0" t="s">
        <v>189</v>
      </c>
      <c r="B1" s="151"/>
      <c r="C1" s="151"/>
      <c r="D1" s="152"/>
    </row>
    <row r="2" spans="1:4" x14ac:dyDescent="0.25">
      <c r="A2" s="109" t="str">
        <f>'Formato 1'!A2</f>
        <v>SISTEMA PARA EL DESARROLLO INTEGRAL DE LA FAMILIA DEL MUNICIPIO DE TIERRA BLANCA, GTO.</v>
      </c>
      <c r="B2" s="110"/>
      <c r="C2" s="110"/>
      <c r="D2" s="111"/>
    </row>
    <row r="3" spans="1:4" x14ac:dyDescent="0.25">
      <c r="A3" s="112" t="s">
        <v>190</v>
      </c>
      <c r="B3" s="113"/>
      <c r="C3" s="113"/>
      <c r="D3" s="114"/>
    </row>
    <row r="4" spans="1:4" x14ac:dyDescent="0.25">
      <c r="A4" s="112" t="str">
        <f>'Formato 3'!A4</f>
        <v>Del 1 de Enero al 31 de Diciembre de 2023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6143600</v>
      </c>
      <c r="C8" s="15">
        <f>SUM(C9:C11)</f>
        <v>5924571.71</v>
      </c>
      <c r="D8" s="15">
        <f>SUM(D9:D11)</f>
        <v>5924571.71</v>
      </c>
    </row>
    <row r="9" spans="1:4" x14ac:dyDescent="0.25">
      <c r="A9" s="59" t="s">
        <v>195</v>
      </c>
      <c r="B9" s="142">
        <v>6143600</v>
      </c>
      <c r="C9" s="142">
        <v>5924571.71</v>
      </c>
      <c r="D9" s="142">
        <v>5924571.71</v>
      </c>
    </row>
    <row r="10" spans="1:4" x14ac:dyDescent="0.25">
      <c r="A10" s="59" t="s">
        <v>196</v>
      </c>
      <c r="B10" s="142">
        <v>0</v>
      </c>
      <c r="C10" s="142">
        <v>0</v>
      </c>
      <c r="D10" s="142">
        <v>0</v>
      </c>
    </row>
    <row r="11" spans="1:4" x14ac:dyDescent="0.25">
      <c r="A11" s="59" t="s">
        <v>197</v>
      </c>
      <c r="B11" s="143">
        <f>B44</f>
        <v>0</v>
      </c>
      <c r="C11" s="143">
        <f>C44</f>
        <v>0</v>
      </c>
      <c r="D11" s="143">
        <f>D44</f>
        <v>0</v>
      </c>
    </row>
    <row r="12" spans="1:4" x14ac:dyDescent="0.25">
      <c r="A12" s="47"/>
      <c r="B12" s="90"/>
      <c r="C12" s="90"/>
      <c r="D12" s="90"/>
    </row>
    <row r="13" spans="1:4" x14ac:dyDescent="0.25">
      <c r="A13" s="3" t="s">
        <v>198</v>
      </c>
      <c r="B13" s="15">
        <f>B14+B15</f>
        <v>6143600</v>
      </c>
      <c r="C13" s="15">
        <f>C14+C15</f>
        <v>5401174.6600000001</v>
      </c>
      <c r="D13" s="15">
        <f>D14+D15</f>
        <v>5383998.6600000001</v>
      </c>
    </row>
    <row r="14" spans="1:4" x14ac:dyDescent="0.25">
      <c r="A14" s="59" t="s">
        <v>199</v>
      </c>
      <c r="B14" s="142">
        <v>6143600</v>
      </c>
      <c r="C14" s="142">
        <v>5401174.6600000001</v>
      </c>
      <c r="D14" s="142">
        <v>5383998.6600000001</v>
      </c>
    </row>
    <row r="15" spans="1:4" x14ac:dyDescent="0.25">
      <c r="A15" s="59" t="s">
        <v>200</v>
      </c>
      <c r="B15" s="142">
        <v>0</v>
      </c>
      <c r="C15" s="142">
        <v>0</v>
      </c>
      <c r="D15" s="142">
        <v>0</v>
      </c>
    </row>
    <row r="16" spans="1:4" x14ac:dyDescent="0.25">
      <c r="A16" s="47"/>
      <c r="B16" s="90"/>
      <c r="C16" s="90"/>
      <c r="D16" s="90"/>
    </row>
    <row r="17" spans="1:4" x14ac:dyDescent="0.25">
      <c r="A17" s="3" t="s">
        <v>201</v>
      </c>
      <c r="B17" s="16">
        <v>0</v>
      </c>
      <c r="C17" s="15">
        <f>C18+C19</f>
        <v>112441.84</v>
      </c>
      <c r="D17" s="15">
        <f>D18+D19</f>
        <v>112441.84</v>
      </c>
    </row>
    <row r="18" spans="1:4" x14ac:dyDescent="0.25">
      <c r="A18" s="59" t="s">
        <v>202</v>
      </c>
      <c r="B18" s="17">
        <v>0</v>
      </c>
      <c r="C18" s="142">
        <v>112441.84</v>
      </c>
      <c r="D18" s="142">
        <v>112441.84</v>
      </c>
    </row>
    <row r="19" spans="1:4" x14ac:dyDescent="0.25">
      <c r="A19" s="59" t="s">
        <v>203</v>
      </c>
      <c r="B19" s="17">
        <v>0</v>
      </c>
      <c r="C19" s="142">
        <v>0</v>
      </c>
      <c r="D19" s="142">
        <v>0</v>
      </c>
    </row>
    <row r="20" spans="1:4" x14ac:dyDescent="0.25">
      <c r="A20" s="47"/>
      <c r="B20" s="90"/>
      <c r="C20" s="90"/>
      <c r="D20" s="90"/>
    </row>
    <row r="21" spans="1:4" x14ac:dyDescent="0.25">
      <c r="A21" s="3" t="s">
        <v>204</v>
      </c>
      <c r="B21" s="15">
        <f>B8-B13+B17</f>
        <v>0</v>
      </c>
      <c r="C21" s="15">
        <f>C8-C13+C17</f>
        <v>635838.88999999978</v>
      </c>
      <c r="D21" s="15">
        <f>D8-D13+D17</f>
        <v>653014.88999999978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205</v>
      </c>
      <c r="B23" s="15">
        <f>B21-B11</f>
        <v>0</v>
      </c>
      <c r="C23" s="15">
        <f>C21-C11</f>
        <v>635838.88999999978</v>
      </c>
      <c r="D23" s="15">
        <f>D21-D11</f>
        <v>653014.88999999978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523397.04999999981</v>
      </c>
      <c r="D25" s="15">
        <f>D23-D17</f>
        <v>540573.04999999981</v>
      </c>
    </row>
    <row r="26" spans="1:4" x14ac:dyDescent="0.25">
      <c r="A26" s="20"/>
      <c r="B26" s="81"/>
      <c r="C26" s="81"/>
      <c r="D26" s="81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9" t="s">
        <v>211</v>
      </c>
      <c r="B30" s="144">
        <v>0</v>
      </c>
      <c r="C30" s="144">
        <v>0</v>
      </c>
      <c r="D30" s="144">
        <v>0</v>
      </c>
    </row>
    <row r="31" spans="1:4" x14ac:dyDescent="0.25">
      <c r="A31" s="59" t="s">
        <v>212</v>
      </c>
      <c r="B31" s="144">
        <v>0</v>
      </c>
      <c r="C31" s="144">
        <v>0</v>
      </c>
      <c r="D31" s="144">
        <v>0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523397.04999999981</v>
      </c>
      <c r="D33" s="4">
        <f>D25+D29</f>
        <v>540573.04999999981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144">
        <v>0</v>
      </c>
      <c r="C38" s="144">
        <v>0</v>
      </c>
      <c r="D38" s="144">
        <v>0</v>
      </c>
    </row>
    <row r="39" spans="1:4" x14ac:dyDescent="0.25">
      <c r="A39" s="59" t="s">
        <v>217</v>
      </c>
      <c r="B39" s="144">
        <v>0</v>
      </c>
      <c r="C39" s="144">
        <v>0</v>
      </c>
      <c r="D39" s="144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9" t="s">
        <v>219</v>
      </c>
      <c r="B41" s="144">
        <v>0</v>
      </c>
      <c r="C41" s="144">
        <v>0</v>
      </c>
      <c r="D41" s="144">
        <v>0</v>
      </c>
    </row>
    <row r="42" spans="1:4" x14ac:dyDescent="0.25">
      <c r="A42" s="59" t="s">
        <v>220</v>
      </c>
      <c r="B42" s="144">
        <v>0</v>
      </c>
      <c r="C42" s="144">
        <v>0</v>
      </c>
      <c r="D42" s="144">
        <v>0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4" t="s">
        <v>222</v>
      </c>
      <c r="B48" s="95">
        <f>B9</f>
        <v>6143600</v>
      </c>
      <c r="C48" s="95">
        <f>C9</f>
        <v>5924571.71</v>
      </c>
      <c r="D48" s="95">
        <f>D9</f>
        <v>5924571.71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216</v>
      </c>
      <c r="B50" s="144">
        <v>0</v>
      </c>
      <c r="C50" s="144">
        <v>0</v>
      </c>
      <c r="D50" s="144">
        <v>0</v>
      </c>
    </row>
    <row r="51" spans="1:4" x14ac:dyDescent="0.25">
      <c r="A51" s="96" t="s">
        <v>219</v>
      </c>
      <c r="B51" s="144">
        <v>0</v>
      </c>
      <c r="C51" s="144">
        <v>0</v>
      </c>
      <c r="D51" s="144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6143600</v>
      </c>
      <c r="C53" s="48">
        <f>C14</f>
        <v>5401174.6600000001</v>
      </c>
      <c r="D53" s="48">
        <f>D14</f>
        <v>5383998.6600000001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112441.84</v>
      </c>
      <c r="D55" s="48">
        <f>D18</f>
        <v>112441.84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635838.88999999978</v>
      </c>
      <c r="D57" s="4">
        <f>D48+D49-D53+D55</f>
        <v>653014.88999999978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635838.88999999978</v>
      </c>
      <c r="D59" s="4">
        <f>D57-D49</f>
        <v>653014.88999999978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4" t="s">
        <v>196</v>
      </c>
      <c r="B63" s="97">
        <f>B10</f>
        <v>0</v>
      </c>
      <c r="C63" s="97">
        <f>C10</f>
        <v>0</v>
      </c>
      <c r="D63" s="97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6" t="s">
        <v>217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220</v>
      </c>
      <c r="B66" s="93">
        <v>0</v>
      </c>
      <c r="C66" s="93">
        <v>0</v>
      </c>
      <c r="D66" s="93">
        <v>0</v>
      </c>
    </row>
    <row r="67" spans="1:4" x14ac:dyDescent="0.25">
      <c r="A67" s="46"/>
      <c r="B67" s="90"/>
      <c r="C67" s="90"/>
      <c r="D67" s="90"/>
    </row>
    <row r="68" spans="1:4" x14ac:dyDescent="0.25">
      <c r="A68" s="59" t="s">
        <v>227</v>
      </c>
      <c r="B68" s="93">
        <f>B15</f>
        <v>0</v>
      </c>
      <c r="C68" s="93">
        <f>C15</f>
        <v>0</v>
      </c>
      <c r="D68" s="93">
        <f>D15</f>
        <v>0</v>
      </c>
    </row>
    <row r="69" spans="1:4" x14ac:dyDescent="0.25">
      <c r="A69" s="46"/>
      <c r="B69" s="90"/>
      <c r="C69" s="90"/>
      <c r="D69" s="90"/>
    </row>
    <row r="70" spans="1:4" x14ac:dyDescent="0.25">
      <c r="A70" s="59" t="s">
        <v>203</v>
      </c>
      <c r="B70" s="17">
        <v>0</v>
      </c>
      <c r="C70" s="93">
        <f>C19</f>
        <v>0</v>
      </c>
      <c r="D70" s="93">
        <f>D19</f>
        <v>0</v>
      </c>
    </row>
    <row r="71" spans="1:4" x14ac:dyDescent="0.25">
      <c r="A71" s="46"/>
      <c r="B71" s="90"/>
      <c r="C71" s="90"/>
      <c r="D71" s="90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6"/>
      <c r="B73" s="90"/>
      <c r="C73" s="90"/>
      <c r="D73" s="90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6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37 B48:D49 B63:D74 B12:D13 B16:D17 B20:D25 B18:B19 B32:D33 B40:D40 B43:D44 B52:D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61" zoomScale="76" zoomScaleNormal="115" workbookViewId="0">
      <selection activeCell="H15" sqref="H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0" t="s">
        <v>230</v>
      </c>
      <c r="B1" s="151"/>
      <c r="C1" s="151"/>
      <c r="D1" s="151"/>
      <c r="E1" s="151"/>
      <c r="F1" s="151"/>
      <c r="G1" s="152"/>
    </row>
    <row r="2" spans="1:7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231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31 de Diciembre de 2023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53" t="s">
        <v>232</v>
      </c>
      <c r="B6" s="155" t="s">
        <v>233</v>
      </c>
      <c r="C6" s="155"/>
      <c r="D6" s="155"/>
      <c r="E6" s="155"/>
      <c r="F6" s="155"/>
      <c r="G6" s="155" t="s">
        <v>234</v>
      </c>
    </row>
    <row r="7" spans="1:7" ht="30" x14ac:dyDescent="0.25">
      <c r="A7" s="154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5"/>
    </row>
    <row r="8" spans="1:7" x14ac:dyDescent="0.25">
      <c r="A8" s="27" t="s">
        <v>239</v>
      </c>
      <c r="B8" s="90"/>
      <c r="C8" s="90"/>
      <c r="D8" s="90"/>
      <c r="E8" s="90"/>
      <c r="F8" s="90"/>
      <c r="G8" s="90"/>
    </row>
    <row r="9" spans="1:7" x14ac:dyDescent="0.25">
      <c r="A9" s="59" t="s">
        <v>240</v>
      </c>
      <c r="B9" s="144">
        <v>0</v>
      </c>
      <c r="C9" s="144">
        <v>0</v>
      </c>
      <c r="D9" s="145">
        <f>B9+C9</f>
        <v>0</v>
      </c>
      <c r="E9" s="144">
        <v>0</v>
      </c>
      <c r="F9" s="144">
        <v>0</v>
      </c>
      <c r="G9" s="145">
        <f>F9-B9</f>
        <v>0</v>
      </c>
    </row>
    <row r="10" spans="1:7" x14ac:dyDescent="0.25">
      <c r="A10" s="59" t="s">
        <v>241</v>
      </c>
      <c r="B10" s="144">
        <v>0</v>
      </c>
      <c r="C10" s="144">
        <v>0</v>
      </c>
      <c r="D10" s="145">
        <f t="shared" ref="D10:D15" si="0">B10+C10</f>
        <v>0</v>
      </c>
      <c r="E10" s="144">
        <v>0</v>
      </c>
      <c r="F10" s="144">
        <v>0</v>
      </c>
      <c r="G10" s="145">
        <f t="shared" ref="G10:G15" si="1">F10-B10</f>
        <v>0</v>
      </c>
    </row>
    <row r="11" spans="1:7" x14ac:dyDescent="0.25">
      <c r="A11" s="59" t="s">
        <v>242</v>
      </c>
      <c r="B11" s="144">
        <v>0</v>
      </c>
      <c r="C11" s="144">
        <v>0</v>
      </c>
      <c r="D11" s="145">
        <f t="shared" si="0"/>
        <v>0</v>
      </c>
      <c r="E11" s="144">
        <v>0</v>
      </c>
      <c r="F11" s="144">
        <v>0</v>
      </c>
      <c r="G11" s="145">
        <f t="shared" si="1"/>
        <v>0</v>
      </c>
    </row>
    <row r="12" spans="1:7" x14ac:dyDescent="0.25">
      <c r="A12" s="59" t="s">
        <v>243</v>
      </c>
      <c r="B12" s="144">
        <v>0</v>
      </c>
      <c r="C12" s="144">
        <v>0</v>
      </c>
      <c r="D12" s="145">
        <f t="shared" si="0"/>
        <v>0</v>
      </c>
      <c r="E12" s="144">
        <v>0</v>
      </c>
      <c r="F12" s="144">
        <v>0</v>
      </c>
      <c r="G12" s="145">
        <f t="shared" si="1"/>
        <v>0</v>
      </c>
    </row>
    <row r="13" spans="1:7" x14ac:dyDescent="0.25">
      <c r="A13" s="59" t="s">
        <v>244</v>
      </c>
      <c r="B13" s="144">
        <v>0</v>
      </c>
      <c r="C13" s="144">
        <v>0</v>
      </c>
      <c r="D13" s="145">
        <f t="shared" si="0"/>
        <v>0</v>
      </c>
      <c r="E13" s="144">
        <v>0</v>
      </c>
      <c r="F13" s="144">
        <v>0</v>
      </c>
      <c r="G13" s="145">
        <f t="shared" si="1"/>
        <v>0</v>
      </c>
    </row>
    <row r="14" spans="1:7" x14ac:dyDescent="0.25">
      <c r="A14" s="59" t="s">
        <v>245</v>
      </c>
      <c r="B14" s="144">
        <v>0</v>
      </c>
      <c r="C14" s="144">
        <v>0</v>
      </c>
      <c r="D14" s="145">
        <f t="shared" si="0"/>
        <v>0</v>
      </c>
      <c r="E14" s="144">
        <v>0</v>
      </c>
      <c r="F14" s="144">
        <v>0</v>
      </c>
      <c r="G14" s="145">
        <f t="shared" si="1"/>
        <v>0</v>
      </c>
    </row>
    <row r="15" spans="1:7" x14ac:dyDescent="0.25">
      <c r="A15" s="59" t="s">
        <v>246</v>
      </c>
      <c r="B15" s="144">
        <v>93600</v>
      </c>
      <c r="C15" s="144">
        <v>1065</v>
      </c>
      <c r="D15" s="145">
        <f t="shared" si="0"/>
        <v>94665</v>
      </c>
      <c r="E15" s="144">
        <v>94565</v>
      </c>
      <c r="F15" s="144">
        <v>94565</v>
      </c>
      <c r="G15" s="145">
        <f t="shared" si="1"/>
        <v>965</v>
      </c>
    </row>
    <row r="16" spans="1:7" x14ac:dyDescent="0.25">
      <c r="A16" s="91" t="s">
        <v>247</v>
      </c>
      <c r="B16" s="48">
        <f t="shared" ref="B16:G16" si="2">SUM(B17:B27)</f>
        <v>0</v>
      </c>
      <c r="C16" s="48">
        <f t="shared" si="2"/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</row>
    <row r="17" spans="1:7" x14ac:dyDescent="0.25">
      <c r="A17" s="77" t="s">
        <v>248</v>
      </c>
      <c r="B17" s="144">
        <v>0</v>
      </c>
      <c r="C17" s="144">
        <v>0</v>
      </c>
      <c r="D17" s="145">
        <f t="shared" ref="D17:D27" si="3">B17+C17</f>
        <v>0</v>
      </c>
      <c r="E17" s="144">
        <v>0</v>
      </c>
      <c r="F17" s="144">
        <v>0</v>
      </c>
      <c r="G17" s="145">
        <f t="shared" ref="G17:G27" si="4">F17-B17</f>
        <v>0</v>
      </c>
    </row>
    <row r="18" spans="1:7" x14ac:dyDescent="0.25">
      <c r="A18" s="77" t="s">
        <v>249</v>
      </c>
      <c r="B18" s="144">
        <v>0</v>
      </c>
      <c r="C18" s="144">
        <v>0</v>
      </c>
      <c r="D18" s="145">
        <f t="shared" si="3"/>
        <v>0</v>
      </c>
      <c r="E18" s="144">
        <v>0</v>
      </c>
      <c r="F18" s="144">
        <v>0</v>
      </c>
      <c r="G18" s="145">
        <f t="shared" si="4"/>
        <v>0</v>
      </c>
    </row>
    <row r="19" spans="1:7" x14ac:dyDescent="0.25">
      <c r="A19" s="77" t="s">
        <v>250</v>
      </c>
      <c r="B19" s="144">
        <v>0</v>
      </c>
      <c r="C19" s="144">
        <v>0</v>
      </c>
      <c r="D19" s="145">
        <f t="shared" si="3"/>
        <v>0</v>
      </c>
      <c r="E19" s="144">
        <v>0</v>
      </c>
      <c r="F19" s="144">
        <v>0</v>
      </c>
      <c r="G19" s="145">
        <f t="shared" si="4"/>
        <v>0</v>
      </c>
    </row>
    <row r="20" spans="1:7" x14ac:dyDescent="0.25">
      <c r="A20" s="77" t="s">
        <v>251</v>
      </c>
      <c r="B20" s="145">
        <v>0</v>
      </c>
      <c r="C20" s="145">
        <v>0</v>
      </c>
      <c r="D20" s="145">
        <f t="shared" si="3"/>
        <v>0</v>
      </c>
      <c r="E20" s="145">
        <v>0</v>
      </c>
      <c r="F20" s="145">
        <v>0</v>
      </c>
      <c r="G20" s="145">
        <f t="shared" si="4"/>
        <v>0</v>
      </c>
    </row>
    <row r="21" spans="1:7" x14ac:dyDescent="0.25">
      <c r="A21" s="77" t="s">
        <v>252</v>
      </c>
      <c r="B21" s="145">
        <v>0</v>
      </c>
      <c r="C21" s="145">
        <v>0</v>
      </c>
      <c r="D21" s="145">
        <f t="shared" si="3"/>
        <v>0</v>
      </c>
      <c r="E21" s="145">
        <v>0</v>
      </c>
      <c r="F21" s="145">
        <v>0</v>
      </c>
      <c r="G21" s="145">
        <f t="shared" si="4"/>
        <v>0</v>
      </c>
    </row>
    <row r="22" spans="1:7" x14ac:dyDescent="0.25">
      <c r="A22" s="77" t="s">
        <v>253</v>
      </c>
      <c r="B22" s="144">
        <v>0</v>
      </c>
      <c r="C22" s="144">
        <v>0</v>
      </c>
      <c r="D22" s="145">
        <f t="shared" si="3"/>
        <v>0</v>
      </c>
      <c r="E22" s="144">
        <v>0</v>
      </c>
      <c r="F22" s="144">
        <v>0</v>
      </c>
      <c r="G22" s="145">
        <f t="shared" si="4"/>
        <v>0</v>
      </c>
    </row>
    <row r="23" spans="1:7" x14ac:dyDescent="0.25">
      <c r="A23" s="77" t="s">
        <v>254</v>
      </c>
      <c r="B23" s="145">
        <v>0</v>
      </c>
      <c r="C23" s="145">
        <v>0</v>
      </c>
      <c r="D23" s="145">
        <f t="shared" si="3"/>
        <v>0</v>
      </c>
      <c r="E23" s="145">
        <v>0</v>
      </c>
      <c r="F23" s="145">
        <v>0</v>
      </c>
      <c r="G23" s="145">
        <f t="shared" si="4"/>
        <v>0</v>
      </c>
    </row>
    <row r="24" spans="1:7" x14ac:dyDescent="0.25">
      <c r="A24" s="77" t="s">
        <v>255</v>
      </c>
      <c r="B24" s="145">
        <v>0</v>
      </c>
      <c r="C24" s="145">
        <v>0</v>
      </c>
      <c r="D24" s="145">
        <f t="shared" si="3"/>
        <v>0</v>
      </c>
      <c r="E24" s="145">
        <v>0</v>
      </c>
      <c r="F24" s="145">
        <v>0</v>
      </c>
      <c r="G24" s="145">
        <f t="shared" si="4"/>
        <v>0</v>
      </c>
    </row>
    <row r="25" spans="1:7" x14ac:dyDescent="0.25">
      <c r="A25" s="77" t="s">
        <v>256</v>
      </c>
      <c r="B25" s="144">
        <v>0</v>
      </c>
      <c r="C25" s="144">
        <v>0</v>
      </c>
      <c r="D25" s="145">
        <f t="shared" si="3"/>
        <v>0</v>
      </c>
      <c r="E25" s="144">
        <v>0</v>
      </c>
      <c r="F25" s="144">
        <v>0</v>
      </c>
      <c r="G25" s="145">
        <f t="shared" si="4"/>
        <v>0</v>
      </c>
    </row>
    <row r="26" spans="1:7" x14ac:dyDescent="0.25">
      <c r="A26" s="77" t="s">
        <v>257</v>
      </c>
      <c r="B26" s="144">
        <v>0</v>
      </c>
      <c r="C26" s="144">
        <v>0</v>
      </c>
      <c r="D26" s="145">
        <f t="shared" si="3"/>
        <v>0</v>
      </c>
      <c r="E26" s="144">
        <v>0</v>
      </c>
      <c r="F26" s="144">
        <v>0</v>
      </c>
      <c r="G26" s="145">
        <f t="shared" si="4"/>
        <v>0</v>
      </c>
    </row>
    <row r="27" spans="1:7" x14ac:dyDescent="0.25">
      <c r="A27" s="77" t="s">
        <v>258</v>
      </c>
      <c r="B27" s="144">
        <v>0</v>
      </c>
      <c r="C27" s="144">
        <v>0</v>
      </c>
      <c r="D27" s="145">
        <f t="shared" si="3"/>
        <v>0</v>
      </c>
      <c r="E27" s="144">
        <v>0</v>
      </c>
      <c r="F27" s="144">
        <v>0</v>
      </c>
      <c r="G27" s="145">
        <f t="shared" si="4"/>
        <v>0</v>
      </c>
    </row>
    <row r="28" spans="1:7" x14ac:dyDescent="0.25">
      <c r="A28" s="59" t="s">
        <v>259</v>
      </c>
      <c r="B28" s="48">
        <f t="shared" ref="B28:G28" si="5">SUM(B29:B33)</f>
        <v>0</v>
      </c>
      <c r="C28" s="48">
        <f t="shared" si="5"/>
        <v>0</v>
      </c>
      <c r="D28" s="48">
        <f t="shared" si="5"/>
        <v>0</v>
      </c>
      <c r="E28" s="48">
        <f t="shared" si="5"/>
        <v>0</v>
      </c>
      <c r="F28" s="48">
        <f t="shared" si="5"/>
        <v>0</v>
      </c>
      <c r="G28" s="48">
        <f t="shared" si="5"/>
        <v>0</v>
      </c>
    </row>
    <row r="29" spans="1:7" x14ac:dyDescent="0.25">
      <c r="A29" s="77" t="s">
        <v>260</v>
      </c>
      <c r="B29" s="144">
        <v>0</v>
      </c>
      <c r="C29" s="144">
        <v>0</v>
      </c>
      <c r="D29" s="145">
        <f t="shared" ref="D29:D33" si="6">B29+C29</f>
        <v>0</v>
      </c>
      <c r="E29" s="144">
        <v>0</v>
      </c>
      <c r="F29" s="144">
        <v>0</v>
      </c>
      <c r="G29" s="145">
        <f t="shared" ref="G29:G39" si="7">F29-B29</f>
        <v>0</v>
      </c>
    </row>
    <row r="30" spans="1:7" x14ac:dyDescent="0.25">
      <c r="A30" s="77" t="s">
        <v>261</v>
      </c>
      <c r="B30" s="144">
        <v>0</v>
      </c>
      <c r="C30" s="144">
        <v>0</v>
      </c>
      <c r="D30" s="145">
        <f t="shared" si="6"/>
        <v>0</v>
      </c>
      <c r="E30" s="144">
        <v>0</v>
      </c>
      <c r="F30" s="144">
        <v>0</v>
      </c>
      <c r="G30" s="145">
        <f t="shared" si="7"/>
        <v>0</v>
      </c>
    </row>
    <row r="31" spans="1:7" x14ac:dyDescent="0.25">
      <c r="A31" s="77" t="s">
        <v>262</v>
      </c>
      <c r="B31" s="144">
        <v>0</v>
      </c>
      <c r="C31" s="144">
        <v>0</v>
      </c>
      <c r="D31" s="145">
        <f t="shared" si="6"/>
        <v>0</v>
      </c>
      <c r="E31" s="144">
        <v>0</v>
      </c>
      <c r="F31" s="144">
        <v>0</v>
      </c>
      <c r="G31" s="145">
        <f t="shared" si="7"/>
        <v>0</v>
      </c>
    </row>
    <row r="32" spans="1:7" x14ac:dyDescent="0.25">
      <c r="A32" s="77" t="s">
        <v>263</v>
      </c>
      <c r="B32" s="145">
        <v>0</v>
      </c>
      <c r="C32" s="145">
        <v>0</v>
      </c>
      <c r="D32" s="145">
        <f t="shared" si="6"/>
        <v>0</v>
      </c>
      <c r="E32" s="145">
        <v>0</v>
      </c>
      <c r="F32" s="145">
        <v>0</v>
      </c>
      <c r="G32" s="145">
        <f t="shared" si="7"/>
        <v>0</v>
      </c>
    </row>
    <row r="33" spans="1:7" ht="14.45" customHeight="1" x14ac:dyDescent="0.25">
      <c r="A33" s="77" t="s">
        <v>264</v>
      </c>
      <c r="B33" s="144">
        <v>0</v>
      </c>
      <c r="C33" s="144">
        <v>0</v>
      </c>
      <c r="D33" s="145">
        <f t="shared" si="6"/>
        <v>0</v>
      </c>
      <c r="E33" s="144">
        <v>0</v>
      </c>
      <c r="F33" s="144">
        <v>0</v>
      </c>
      <c r="G33" s="145">
        <f t="shared" si="7"/>
        <v>0</v>
      </c>
    </row>
    <row r="34" spans="1:7" ht="14.45" customHeight="1" x14ac:dyDescent="0.25">
      <c r="A34" s="59" t="s">
        <v>265</v>
      </c>
      <c r="B34" s="144">
        <v>6050000</v>
      </c>
      <c r="C34" s="144">
        <v>-219993.25</v>
      </c>
      <c r="D34" s="145">
        <f>B34+C34</f>
        <v>5830006.75</v>
      </c>
      <c r="E34" s="144">
        <v>5830006.71</v>
      </c>
      <c r="F34" s="144">
        <v>5830006.71</v>
      </c>
      <c r="G34" s="145">
        <f t="shared" si="7"/>
        <v>-219993.29000000004</v>
      </c>
    </row>
    <row r="35" spans="1:7" ht="14.45" customHeight="1" x14ac:dyDescent="0.25">
      <c r="A35" s="59" t="s">
        <v>266</v>
      </c>
      <c r="B35" s="145">
        <f>B36</f>
        <v>0</v>
      </c>
      <c r="C35" s="145">
        <f>C36</f>
        <v>0</v>
      </c>
      <c r="D35" s="145">
        <f>B35+C35</f>
        <v>0</v>
      </c>
      <c r="E35" s="145">
        <f>E36</f>
        <v>0</v>
      </c>
      <c r="F35" s="145">
        <f>F36</f>
        <v>0</v>
      </c>
      <c r="G35" s="145">
        <f t="shared" si="7"/>
        <v>0</v>
      </c>
    </row>
    <row r="36" spans="1:7" ht="14.45" customHeight="1" x14ac:dyDescent="0.25">
      <c r="A36" s="77" t="s">
        <v>267</v>
      </c>
      <c r="B36" s="144">
        <v>0</v>
      </c>
      <c r="C36" s="144">
        <v>0</v>
      </c>
      <c r="D36" s="145">
        <f>B36+C36</f>
        <v>0</v>
      </c>
      <c r="E36" s="144">
        <v>0</v>
      </c>
      <c r="F36" s="144">
        <v>0</v>
      </c>
      <c r="G36" s="145">
        <f t="shared" si="7"/>
        <v>0</v>
      </c>
    </row>
    <row r="37" spans="1:7" ht="14.45" customHeight="1" x14ac:dyDescent="0.25">
      <c r="A37" s="59" t="s">
        <v>268</v>
      </c>
      <c r="B37" s="145">
        <f>B38+B39</f>
        <v>0</v>
      </c>
      <c r="C37" s="145">
        <f t="shared" ref="C37:F37" si="8">C38+C39</f>
        <v>0</v>
      </c>
      <c r="D37" s="145">
        <f t="shared" si="8"/>
        <v>0</v>
      </c>
      <c r="E37" s="145">
        <f t="shared" si="8"/>
        <v>0</v>
      </c>
      <c r="F37" s="145">
        <f t="shared" si="8"/>
        <v>0</v>
      </c>
      <c r="G37" s="145">
        <f t="shared" si="7"/>
        <v>0</v>
      </c>
    </row>
    <row r="38" spans="1:7" x14ac:dyDescent="0.25">
      <c r="A38" s="77" t="s">
        <v>269</v>
      </c>
      <c r="B38" s="145">
        <v>0</v>
      </c>
      <c r="C38" s="145">
        <v>0</v>
      </c>
      <c r="D38" s="145">
        <f>B38+C38</f>
        <v>0</v>
      </c>
      <c r="E38" s="145">
        <v>0</v>
      </c>
      <c r="F38" s="145">
        <v>0</v>
      </c>
      <c r="G38" s="145">
        <f t="shared" si="7"/>
        <v>0</v>
      </c>
    </row>
    <row r="39" spans="1:7" x14ac:dyDescent="0.25">
      <c r="A39" s="77" t="s">
        <v>270</v>
      </c>
      <c r="B39" s="145">
        <v>0</v>
      </c>
      <c r="C39" s="145">
        <v>0</v>
      </c>
      <c r="D39" s="145">
        <f>B39+C39</f>
        <v>0</v>
      </c>
      <c r="E39" s="145">
        <v>0</v>
      </c>
      <c r="F39" s="145">
        <v>0</v>
      </c>
      <c r="G39" s="145">
        <f t="shared" si="7"/>
        <v>0</v>
      </c>
    </row>
    <row r="40" spans="1:7" x14ac:dyDescent="0.25">
      <c r="A40" s="46"/>
      <c r="B40" s="48"/>
      <c r="C40" s="48"/>
      <c r="D40" s="48"/>
      <c r="E40" s="48"/>
      <c r="F40" s="48"/>
      <c r="G40" s="48"/>
    </row>
    <row r="41" spans="1:7" x14ac:dyDescent="0.25">
      <c r="A41" s="3" t="s">
        <v>271</v>
      </c>
      <c r="B41" s="4">
        <f t="shared" ref="B41:G41" si="9">SUM(B9,B10,B11,B12,B13,B14,B15,B16,B28,B34,B35,B37)</f>
        <v>6143600</v>
      </c>
      <c r="C41" s="4">
        <f t="shared" si="9"/>
        <v>-218928.25</v>
      </c>
      <c r="D41" s="4">
        <f t="shared" si="9"/>
        <v>5924671.75</v>
      </c>
      <c r="E41" s="4">
        <f t="shared" si="9"/>
        <v>5924571.71</v>
      </c>
      <c r="F41" s="4">
        <f t="shared" si="9"/>
        <v>5924571.71</v>
      </c>
      <c r="G41" s="4">
        <f t="shared" si="9"/>
        <v>-219028.29000000004</v>
      </c>
    </row>
    <row r="42" spans="1:7" x14ac:dyDescent="0.25">
      <c r="A42" s="3" t="s">
        <v>272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25">
      <c r="A43" s="46"/>
      <c r="B43" s="50"/>
      <c r="C43" s="50"/>
      <c r="D43" s="50"/>
      <c r="E43" s="50"/>
      <c r="F43" s="50"/>
      <c r="G43" s="50"/>
    </row>
    <row r="44" spans="1:7" x14ac:dyDescent="0.25">
      <c r="A44" s="3" t="s">
        <v>273</v>
      </c>
      <c r="B44" s="50"/>
      <c r="C44" s="50"/>
      <c r="D44" s="50"/>
      <c r="E44" s="50"/>
      <c r="F44" s="50"/>
      <c r="G44" s="50"/>
    </row>
    <row r="45" spans="1:7" x14ac:dyDescent="0.25">
      <c r="A45" s="59" t="s">
        <v>274</v>
      </c>
      <c r="B45" s="48">
        <f t="shared" ref="B45:G45" si="10">SUM(B46:B53)</f>
        <v>0</v>
      </c>
      <c r="C45" s="48">
        <f t="shared" si="10"/>
        <v>0</v>
      </c>
      <c r="D45" s="48">
        <f t="shared" si="10"/>
        <v>0</v>
      </c>
      <c r="E45" s="48">
        <f t="shared" si="10"/>
        <v>0</v>
      </c>
      <c r="F45" s="48">
        <f t="shared" si="10"/>
        <v>0</v>
      </c>
      <c r="G45" s="48">
        <f t="shared" si="10"/>
        <v>0</v>
      </c>
    </row>
    <row r="46" spans="1:7" x14ac:dyDescent="0.25">
      <c r="A46" s="79" t="s">
        <v>275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f>F46-B46</f>
        <v>0</v>
      </c>
    </row>
    <row r="47" spans="1:7" x14ac:dyDescent="0.25">
      <c r="A47" s="79" t="s">
        <v>276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f t="shared" ref="G47:G52" si="11">F47-B47</f>
        <v>0</v>
      </c>
    </row>
    <row r="48" spans="1:7" x14ac:dyDescent="0.25">
      <c r="A48" s="79" t="s">
        <v>277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f t="shared" si="11"/>
        <v>0</v>
      </c>
    </row>
    <row r="49" spans="1:7" ht="30" x14ac:dyDescent="0.25">
      <c r="A49" s="79" t="s">
        <v>278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f t="shared" si="11"/>
        <v>0</v>
      </c>
    </row>
    <row r="50" spans="1:7" x14ac:dyDescent="0.25">
      <c r="A50" s="79" t="s">
        <v>279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f t="shared" si="11"/>
        <v>0</v>
      </c>
    </row>
    <row r="51" spans="1:7" x14ac:dyDescent="0.25">
      <c r="A51" s="79" t="s">
        <v>280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f t="shared" si="11"/>
        <v>0</v>
      </c>
    </row>
    <row r="52" spans="1:7" ht="30" x14ac:dyDescent="0.25">
      <c r="A52" s="80" t="s">
        <v>281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f t="shared" si="11"/>
        <v>0</v>
      </c>
    </row>
    <row r="53" spans="1:7" x14ac:dyDescent="0.25">
      <c r="A53" s="77" t="s">
        <v>282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f>F53-B53</f>
        <v>0</v>
      </c>
    </row>
    <row r="54" spans="1:7" x14ac:dyDescent="0.25">
      <c r="A54" s="59" t="s">
        <v>283</v>
      </c>
      <c r="B54" s="48">
        <f t="shared" ref="B54:G54" si="12">SUM(B55:B58)</f>
        <v>0</v>
      </c>
      <c r="C54" s="48">
        <f t="shared" si="12"/>
        <v>0</v>
      </c>
      <c r="D54" s="48">
        <f t="shared" si="12"/>
        <v>0</v>
      </c>
      <c r="E54" s="48">
        <f t="shared" si="12"/>
        <v>0</v>
      </c>
      <c r="F54" s="48">
        <f t="shared" si="12"/>
        <v>0</v>
      </c>
      <c r="G54" s="48">
        <f t="shared" si="12"/>
        <v>0</v>
      </c>
    </row>
    <row r="55" spans="1:7" x14ac:dyDescent="0.25">
      <c r="A55" s="80" t="s">
        <v>284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f>F55-B55</f>
        <v>0</v>
      </c>
    </row>
    <row r="56" spans="1:7" x14ac:dyDescent="0.25">
      <c r="A56" s="79" t="s">
        <v>285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f t="shared" ref="G56:G58" si="13">F56-B56</f>
        <v>0</v>
      </c>
    </row>
    <row r="57" spans="1:7" x14ac:dyDescent="0.25">
      <c r="A57" s="79" t="s">
        <v>286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f t="shared" si="13"/>
        <v>0</v>
      </c>
    </row>
    <row r="58" spans="1:7" x14ac:dyDescent="0.25">
      <c r="A58" s="80" t="s">
        <v>287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f t="shared" si="13"/>
        <v>0</v>
      </c>
    </row>
    <row r="59" spans="1:7" x14ac:dyDescent="0.25">
      <c r="A59" s="59" t="s">
        <v>288</v>
      </c>
      <c r="B59" s="48">
        <f t="shared" ref="B59:G59" si="14">SUM(B60:B61)</f>
        <v>0</v>
      </c>
      <c r="C59" s="48">
        <f t="shared" si="14"/>
        <v>0</v>
      </c>
      <c r="D59" s="48">
        <f t="shared" si="14"/>
        <v>0</v>
      </c>
      <c r="E59" s="48">
        <f t="shared" si="14"/>
        <v>0</v>
      </c>
      <c r="F59" s="48">
        <f t="shared" si="14"/>
        <v>0</v>
      </c>
      <c r="G59" s="48">
        <f t="shared" si="14"/>
        <v>0</v>
      </c>
    </row>
    <row r="60" spans="1:7" x14ac:dyDescent="0.25">
      <c r="A60" s="79" t="s">
        <v>289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f>F60-B60</f>
        <v>0</v>
      </c>
    </row>
    <row r="61" spans="1:7" x14ac:dyDescent="0.25">
      <c r="A61" s="79" t="s">
        <v>290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f t="shared" ref="G61:G63" si="15">F61-B61</f>
        <v>0</v>
      </c>
    </row>
    <row r="62" spans="1:7" x14ac:dyDescent="0.25">
      <c r="A62" s="59" t="s">
        <v>291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f t="shared" si="15"/>
        <v>0</v>
      </c>
    </row>
    <row r="63" spans="1:7" x14ac:dyDescent="0.25">
      <c r="A63" s="59" t="s">
        <v>292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15"/>
        <v>0</v>
      </c>
    </row>
    <row r="64" spans="1:7" x14ac:dyDescent="0.25">
      <c r="A64" s="46"/>
      <c r="B64" s="50"/>
      <c r="C64" s="50"/>
      <c r="D64" s="50"/>
      <c r="E64" s="50"/>
      <c r="F64" s="50"/>
      <c r="G64" s="50"/>
    </row>
    <row r="65" spans="1:7" x14ac:dyDescent="0.25">
      <c r="A65" s="3" t="s">
        <v>293</v>
      </c>
      <c r="B65" s="4">
        <f t="shared" ref="B65:G65" si="16">B45+B54+B59+B62+B63</f>
        <v>0</v>
      </c>
      <c r="C65" s="4">
        <f t="shared" si="16"/>
        <v>0</v>
      </c>
      <c r="D65" s="4">
        <f t="shared" si="16"/>
        <v>0</v>
      </c>
      <c r="E65" s="4">
        <f t="shared" si="16"/>
        <v>0</v>
      </c>
      <c r="F65" s="4">
        <f t="shared" si="16"/>
        <v>0</v>
      </c>
      <c r="G65" s="4">
        <f t="shared" si="16"/>
        <v>0</v>
      </c>
    </row>
    <row r="66" spans="1:7" x14ac:dyDescent="0.25">
      <c r="A66" s="46"/>
      <c r="B66" s="50"/>
      <c r="C66" s="50"/>
      <c r="D66" s="50"/>
      <c r="E66" s="50"/>
      <c r="F66" s="50"/>
      <c r="G66" s="50"/>
    </row>
    <row r="67" spans="1:7" x14ac:dyDescent="0.25">
      <c r="A67" s="3" t="s">
        <v>294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9" t="s">
        <v>295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7" x14ac:dyDescent="0.25">
      <c r="A69" s="46"/>
      <c r="B69" s="50"/>
      <c r="C69" s="50"/>
      <c r="D69" s="50"/>
      <c r="E69" s="50"/>
      <c r="F69" s="50"/>
      <c r="G69" s="50"/>
    </row>
    <row r="70" spans="1:7" x14ac:dyDescent="0.25">
      <c r="A70" s="3" t="s">
        <v>296</v>
      </c>
      <c r="B70" s="4">
        <f t="shared" ref="B70:G70" si="18">B41+B65+B67</f>
        <v>6143600</v>
      </c>
      <c r="C70" s="4">
        <f t="shared" si="18"/>
        <v>-218928.25</v>
      </c>
      <c r="D70" s="4">
        <f t="shared" si="18"/>
        <v>5924671.75</v>
      </c>
      <c r="E70" s="4">
        <f t="shared" si="18"/>
        <v>5924571.71</v>
      </c>
      <c r="F70" s="4">
        <f t="shared" si="18"/>
        <v>5924571.71</v>
      </c>
      <c r="G70" s="4">
        <f t="shared" si="18"/>
        <v>-219028.29000000004</v>
      </c>
    </row>
    <row r="71" spans="1:7" x14ac:dyDescent="0.25">
      <c r="A71" s="46"/>
      <c r="B71" s="50"/>
      <c r="C71" s="50"/>
      <c r="D71" s="50"/>
      <c r="E71" s="50"/>
      <c r="F71" s="50"/>
      <c r="G71" s="50"/>
    </row>
    <row r="72" spans="1:7" x14ac:dyDescent="0.25">
      <c r="A72" s="3" t="s">
        <v>297</v>
      </c>
      <c r="B72" s="50"/>
      <c r="C72" s="50"/>
      <c r="D72" s="50"/>
      <c r="E72" s="50"/>
      <c r="F72" s="50"/>
      <c r="G72" s="50"/>
    </row>
    <row r="73" spans="1:7" ht="30" x14ac:dyDescent="0.25">
      <c r="A73" s="68" t="s">
        <v>298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f>F73-B73</f>
        <v>0</v>
      </c>
    </row>
    <row r="74" spans="1:7" ht="30" x14ac:dyDescent="0.25">
      <c r="A74" s="68" t="s">
        <v>299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f>F74-B74</f>
        <v>0</v>
      </c>
    </row>
    <row r="75" spans="1:7" x14ac:dyDescent="0.25">
      <c r="A75" s="19" t="s">
        <v>300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6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40:F58 B60:F75 G60:G76 G55:G58 G40:G53" unlockedFormula="1"/>
    <ignoredError sqref="B28:F28 B59:F59" formulaRange="1" unlockedFormula="1"/>
    <ignoredError sqref="G59 G54 G16 G28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7" zoomScale="85" zoomScaleNormal="85" workbookViewId="0">
      <selection activeCell="G9" sqref="G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8" t="s">
        <v>301</v>
      </c>
      <c r="B1" s="151"/>
      <c r="C1" s="151"/>
      <c r="D1" s="151"/>
      <c r="E1" s="151"/>
      <c r="F1" s="151"/>
      <c r="G1" s="152"/>
    </row>
    <row r="2" spans="1:7" x14ac:dyDescent="0.25">
      <c r="A2" s="123" t="str">
        <f>'Formato 1'!A2</f>
        <v>SISTEMA PARA EL DESARROLLO INTEGRAL DE LA FAMILIA DEL MUNICIPIO DE TIERRA BLANCA, GTO.</v>
      </c>
      <c r="B2" s="123"/>
      <c r="C2" s="123"/>
      <c r="D2" s="123"/>
      <c r="E2" s="123"/>
      <c r="F2" s="123"/>
      <c r="G2" s="123"/>
    </row>
    <row r="3" spans="1:7" x14ac:dyDescent="0.25">
      <c r="A3" s="124" t="s">
        <v>302</v>
      </c>
      <c r="B3" s="124"/>
      <c r="C3" s="124"/>
      <c r="D3" s="124"/>
      <c r="E3" s="124"/>
      <c r="F3" s="124"/>
      <c r="G3" s="124"/>
    </row>
    <row r="4" spans="1:7" x14ac:dyDescent="0.25">
      <c r="A4" s="124" t="s">
        <v>303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Diciembre de 2023 (b)</v>
      </c>
      <c r="B5" s="124"/>
      <c r="C5" s="124"/>
      <c r="D5" s="124"/>
      <c r="E5" s="124"/>
      <c r="F5" s="124"/>
      <c r="G5" s="124"/>
    </row>
    <row r="6" spans="1:7" ht="41.45" customHeight="1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56" t="s">
        <v>6</v>
      </c>
      <c r="B7" s="156" t="s">
        <v>304</v>
      </c>
      <c r="C7" s="156"/>
      <c r="D7" s="156"/>
      <c r="E7" s="156"/>
      <c r="F7" s="156"/>
      <c r="G7" s="157" t="s">
        <v>305</v>
      </c>
    </row>
    <row r="8" spans="1:7" ht="30" x14ac:dyDescent="0.25">
      <c r="A8" s="15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6"/>
    </row>
    <row r="9" spans="1:7" x14ac:dyDescent="0.25">
      <c r="A9" s="28" t="s">
        <v>310</v>
      </c>
      <c r="B9" s="82">
        <f t="shared" ref="B9:G9" si="0">SUM(B10,B18,B28,B38,B48,B58,B62,B71,B75)</f>
        <v>6143600</v>
      </c>
      <c r="C9" s="82">
        <f t="shared" si="0"/>
        <v>257408.61000000004</v>
      </c>
      <c r="D9" s="82">
        <f t="shared" si="0"/>
        <v>6401008.6100000003</v>
      </c>
      <c r="E9" s="82">
        <f t="shared" si="0"/>
        <v>5401174.6600000001</v>
      </c>
      <c r="F9" s="82">
        <f t="shared" si="0"/>
        <v>5383998.6600000001</v>
      </c>
      <c r="G9" s="82">
        <f t="shared" si="0"/>
        <v>999833.95000000042</v>
      </c>
    </row>
    <row r="10" spans="1:7" x14ac:dyDescent="0.25">
      <c r="A10" s="83" t="s">
        <v>311</v>
      </c>
      <c r="B10" s="82">
        <f t="shared" ref="B10:G10" si="1">SUM(B11:B17)</f>
        <v>4547858.5599999996</v>
      </c>
      <c r="C10" s="82">
        <f t="shared" si="1"/>
        <v>-54179.349999999977</v>
      </c>
      <c r="D10" s="82">
        <f t="shared" si="1"/>
        <v>4493679.21</v>
      </c>
      <c r="E10" s="82">
        <f t="shared" si="1"/>
        <v>3714066.81</v>
      </c>
      <c r="F10" s="82">
        <f t="shared" si="1"/>
        <v>3714066.81</v>
      </c>
      <c r="G10" s="82">
        <f t="shared" si="1"/>
        <v>779612.40000000037</v>
      </c>
    </row>
    <row r="11" spans="1:7" x14ac:dyDescent="0.25">
      <c r="A11" s="84" t="s">
        <v>312</v>
      </c>
      <c r="B11" s="180">
        <v>3654529.2</v>
      </c>
      <c r="C11" s="180">
        <v>-463682.5</v>
      </c>
      <c r="D11" s="181">
        <f>B11+C11</f>
        <v>3190846.7</v>
      </c>
      <c r="E11" s="180">
        <v>3168516.13</v>
      </c>
      <c r="F11" s="180">
        <v>3168516.13</v>
      </c>
      <c r="G11" s="181">
        <f>D11-E11</f>
        <v>22330.570000000298</v>
      </c>
    </row>
    <row r="12" spans="1:7" x14ac:dyDescent="0.25">
      <c r="A12" s="84" t="s">
        <v>313</v>
      </c>
      <c r="B12" s="180">
        <v>0</v>
      </c>
      <c r="C12" s="180">
        <v>0</v>
      </c>
      <c r="D12" s="181">
        <f t="shared" ref="D12:D17" si="2">B12+C12</f>
        <v>0</v>
      </c>
      <c r="E12" s="180">
        <v>0</v>
      </c>
      <c r="F12" s="180">
        <v>0</v>
      </c>
      <c r="G12" s="181">
        <f t="shared" ref="G12:G17" si="3">D12-E12</f>
        <v>0</v>
      </c>
    </row>
    <row r="13" spans="1:7" x14ac:dyDescent="0.25">
      <c r="A13" s="84" t="s">
        <v>314</v>
      </c>
      <c r="B13" s="180">
        <v>588785.26</v>
      </c>
      <c r="C13" s="180">
        <v>134837.25</v>
      </c>
      <c r="D13" s="181">
        <f t="shared" si="2"/>
        <v>723622.51</v>
      </c>
      <c r="E13" s="180">
        <v>488779.58</v>
      </c>
      <c r="F13" s="180">
        <v>488779.58</v>
      </c>
      <c r="G13" s="181">
        <f t="shared" si="3"/>
        <v>234842.93</v>
      </c>
    </row>
    <row r="14" spans="1:7" x14ac:dyDescent="0.25">
      <c r="A14" s="84" t="s">
        <v>315</v>
      </c>
      <c r="B14" s="181">
        <v>0</v>
      </c>
      <c r="C14" s="181">
        <v>0</v>
      </c>
      <c r="D14" s="181">
        <f t="shared" si="2"/>
        <v>0</v>
      </c>
      <c r="E14" s="181">
        <v>0</v>
      </c>
      <c r="F14" s="181">
        <v>0</v>
      </c>
      <c r="G14" s="181">
        <f t="shared" si="3"/>
        <v>0</v>
      </c>
    </row>
    <row r="15" spans="1:7" x14ac:dyDescent="0.25">
      <c r="A15" s="84" t="s">
        <v>316</v>
      </c>
      <c r="B15" s="180">
        <v>304544.09999999998</v>
      </c>
      <c r="C15" s="180">
        <v>274665.90000000002</v>
      </c>
      <c r="D15" s="181">
        <f t="shared" si="2"/>
        <v>579210</v>
      </c>
      <c r="E15" s="180">
        <v>56771.1</v>
      </c>
      <c r="F15" s="180">
        <v>56771.1</v>
      </c>
      <c r="G15" s="181">
        <f t="shared" si="3"/>
        <v>522438.9</v>
      </c>
    </row>
    <row r="16" spans="1:7" x14ac:dyDescent="0.25">
      <c r="A16" s="84" t="s">
        <v>317</v>
      </c>
      <c r="B16" s="181">
        <v>0</v>
      </c>
      <c r="C16" s="181">
        <v>0</v>
      </c>
      <c r="D16" s="181">
        <f t="shared" si="2"/>
        <v>0</v>
      </c>
      <c r="E16" s="181">
        <v>0</v>
      </c>
      <c r="F16" s="181">
        <v>0</v>
      </c>
      <c r="G16" s="181">
        <f t="shared" si="3"/>
        <v>0</v>
      </c>
    </row>
    <row r="17" spans="1:7" x14ac:dyDescent="0.25">
      <c r="A17" s="84" t="s">
        <v>318</v>
      </c>
      <c r="B17" s="181">
        <v>0</v>
      </c>
      <c r="C17" s="181">
        <v>0</v>
      </c>
      <c r="D17" s="181">
        <f t="shared" si="2"/>
        <v>0</v>
      </c>
      <c r="E17" s="181">
        <v>0</v>
      </c>
      <c r="F17" s="181">
        <v>0</v>
      </c>
      <c r="G17" s="181">
        <f t="shared" si="3"/>
        <v>0</v>
      </c>
    </row>
    <row r="18" spans="1:7" x14ac:dyDescent="0.25">
      <c r="A18" s="83" t="s">
        <v>319</v>
      </c>
      <c r="B18" s="82">
        <f t="shared" ref="B18:G18" si="4">SUM(B19:B27)</f>
        <v>764246.54</v>
      </c>
      <c r="C18" s="82">
        <f t="shared" si="4"/>
        <v>93222.23000000001</v>
      </c>
      <c r="D18" s="82">
        <f t="shared" si="4"/>
        <v>857468.77</v>
      </c>
      <c r="E18" s="82">
        <f t="shared" si="4"/>
        <v>755031.04999999993</v>
      </c>
      <c r="F18" s="82">
        <f t="shared" si="4"/>
        <v>755031.04999999993</v>
      </c>
      <c r="G18" s="82">
        <f t="shared" si="4"/>
        <v>102437.72000000003</v>
      </c>
    </row>
    <row r="19" spans="1:7" x14ac:dyDescent="0.25">
      <c r="A19" s="84" t="s">
        <v>320</v>
      </c>
      <c r="B19" s="180">
        <v>172912.12</v>
      </c>
      <c r="C19" s="180">
        <v>-14608.95</v>
      </c>
      <c r="D19" s="181">
        <f t="shared" ref="D19:D27" si="5">B19+C19</f>
        <v>158303.16999999998</v>
      </c>
      <c r="E19" s="180">
        <v>135373.46</v>
      </c>
      <c r="F19" s="180">
        <v>135373.46</v>
      </c>
      <c r="G19" s="181">
        <f t="shared" ref="G19:G27" si="6">D19-E19</f>
        <v>22929.709999999992</v>
      </c>
    </row>
    <row r="20" spans="1:7" x14ac:dyDescent="0.25">
      <c r="A20" s="84" t="s">
        <v>321</v>
      </c>
      <c r="B20" s="180">
        <v>59673.62</v>
      </c>
      <c r="C20" s="180">
        <v>15892.76</v>
      </c>
      <c r="D20" s="181">
        <f t="shared" si="5"/>
        <v>75566.38</v>
      </c>
      <c r="E20" s="180">
        <v>64055.89</v>
      </c>
      <c r="F20" s="180">
        <v>64055.89</v>
      </c>
      <c r="G20" s="181">
        <f t="shared" si="6"/>
        <v>11510.490000000005</v>
      </c>
    </row>
    <row r="21" spans="1:7" x14ac:dyDescent="0.25">
      <c r="A21" s="84" t="s">
        <v>322</v>
      </c>
      <c r="B21" s="181">
        <v>0</v>
      </c>
      <c r="C21" s="181">
        <v>0</v>
      </c>
      <c r="D21" s="181">
        <f t="shared" si="5"/>
        <v>0</v>
      </c>
      <c r="E21" s="181">
        <v>0</v>
      </c>
      <c r="F21" s="181">
        <v>0</v>
      </c>
      <c r="G21" s="181">
        <f t="shared" si="6"/>
        <v>0</v>
      </c>
    </row>
    <row r="22" spans="1:7" x14ac:dyDescent="0.25">
      <c r="A22" s="84" t="s">
        <v>323</v>
      </c>
      <c r="B22" s="180">
        <v>9200</v>
      </c>
      <c r="C22" s="180">
        <v>15297.04</v>
      </c>
      <c r="D22" s="181">
        <f t="shared" si="5"/>
        <v>24497.040000000001</v>
      </c>
      <c r="E22" s="180">
        <v>24047.040000000001</v>
      </c>
      <c r="F22" s="180">
        <v>24047.040000000001</v>
      </c>
      <c r="G22" s="181">
        <f t="shared" si="6"/>
        <v>450</v>
      </c>
    </row>
    <row r="23" spans="1:7" x14ac:dyDescent="0.25">
      <c r="A23" s="84" t="s">
        <v>324</v>
      </c>
      <c r="B23" s="180">
        <v>72000</v>
      </c>
      <c r="C23" s="180">
        <v>-39838.400000000001</v>
      </c>
      <c r="D23" s="181">
        <f t="shared" si="5"/>
        <v>32161.599999999999</v>
      </c>
      <c r="E23" s="180">
        <v>22796.43</v>
      </c>
      <c r="F23" s="180">
        <v>22796.43</v>
      </c>
      <c r="G23" s="181">
        <f t="shared" si="6"/>
        <v>9365.1699999999983</v>
      </c>
    </row>
    <row r="24" spans="1:7" x14ac:dyDescent="0.25">
      <c r="A24" s="84" t="s">
        <v>325</v>
      </c>
      <c r="B24" s="180">
        <v>337400</v>
      </c>
      <c r="C24" s="180">
        <v>92181.07</v>
      </c>
      <c r="D24" s="181">
        <f t="shared" si="5"/>
        <v>429581.07</v>
      </c>
      <c r="E24" s="180">
        <v>394536.72</v>
      </c>
      <c r="F24" s="180">
        <v>394536.72</v>
      </c>
      <c r="G24" s="181">
        <f t="shared" si="6"/>
        <v>35044.350000000035</v>
      </c>
    </row>
    <row r="25" spans="1:7" x14ac:dyDescent="0.25">
      <c r="A25" s="84" t="s">
        <v>326</v>
      </c>
      <c r="B25" s="180">
        <v>20160.8</v>
      </c>
      <c r="C25" s="180">
        <v>28659.8</v>
      </c>
      <c r="D25" s="181">
        <f t="shared" si="5"/>
        <v>48820.6</v>
      </c>
      <c r="E25" s="180">
        <v>43920.6</v>
      </c>
      <c r="F25" s="180">
        <v>43920.6</v>
      </c>
      <c r="G25" s="181">
        <f t="shared" si="6"/>
        <v>4900</v>
      </c>
    </row>
    <row r="26" spans="1:7" x14ac:dyDescent="0.25">
      <c r="A26" s="84" t="s">
        <v>327</v>
      </c>
      <c r="B26" s="181">
        <v>0</v>
      </c>
      <c r="C26" s="181">
        <v>0</v>
      </c>
      <c r="D26" s="181">
        <f t="shared" si="5"/>
        <v>0</v>
      </c>
      <c r="E26" s="181">
        <v>0</v>
      </c>
      <c r="F26" s="181">
        <v>0</v>
      </c>
      <c r="G26" s="181">
        <f t="shared" si="6"/>
        <v>0</v>
      </c>
    </row>
    <row r="27" spans="1:7" x14ac:dyDescent="0.25">
      <c r="A27" s="84" t="s">
        <v>328</v>
      </c>
      <c r="B27" s="180">
        <v>92900</v>
      </c>
      <c r="C27" s="180">
        <v>-4361.09</v>
      </c>
      <c r="D27" s="181">
        <f t="shared" si="5"/>
        <v>88538.91</v>
      </c>
      <c r="E27" s="180">
        <v>70300.91</v>
      </c>
      <c r="F27" s="180">
        <v>70300.91</v>
      </c>
      <c r="G27" s="181">
        <f t="shared" si="6"/>
        <v>18238</v>
      </c>
    </row>
    <row r="28" spans="1:7" x14ac:dyDescent="0.25">
      <c r="A28" s="83" t="s">
        <v>329</v>
      </c>
      <c r="B28" s="82">
        <f t="shared" ref="B28:G28" si="7">SUM(B29:B37)</f>
        <v>716494.9</v>
      </c>
      <c r="C28" s="82">
        <f t="shared" si="7"/>
        <v>64204.51</v>
      </c>
      <c r="D28" s="82">
        <f t="shared" si="7"/>
        <v>780699.41</v>
      </c>
      <c r="E28" s="82">
        <f t="shared" si="7"/>
        <v>717395.57</v>
      </c>
      <c r="F28" s="82">
        <f t="shared" si="7"/>
        <v>700219.57</v>
      </c>
      <c r="G28" s="82">
        <f t="shared" si="7"/>
        <v>63303.840000000026</v>
      </c>
    </row>
    <row r="29" spans="1:7" x14ac:dyDescent="0.25">
      <c r="A29" s="84" t="s">
        <v>330</v>
      </c>
      <c r="B29" s="180">
        <v>97500</v>
      </c>
      <c r="C29" s="180">
        <v>9385</v>
      </c>
      <c r="D29" s="181">
        <f t="shared" ref="D29:D37" si="8">B29+C29</f>
        <v>106885</v>
      </c>
      <c r="E29" s="180">
        <v>97353</v>
      </c>
      <c r="F29" s="180">
        <v>97353</v>
      </c>
      <c r="G29" s="181">
        <f t="shared" ref="G29:G37" si="9">D29-E29</f>
        <v>9532</v>
      </c>
    </row>
    <row r="30" spans="1:7" x14ac:dyDescent="0.25">
      <c r="A30" s="84" t="s">
        <v>331</v>
      </c>
      <c r="B30" s="180">
        <v>16000</v>
      </c>
      <c r="C30" s="180">
        <v>5604.55</v>
      </c>
      <c r="D30" s="181">
        <f t="shared" si="8"/>
        <v>21604.55</v>
      </c>
      <c r="E30" s="180">
        <v>18604.55</v>
      </c>
      <c r="F30" s="180">
        <v>18604.55</v>
      </c>
      <c r="G30" s="181">
        <f t="shared" si="9"/>
        <v>3000</v>
      </c>
    </row>
    <row r="31" spans="1:7" x14ac:dyDescent="0.25">
      <c r="A31" s="84" t="s">
        <v>332</v>
      </c>
      <c r="B31" s="180">
        <v>11000</v>
      </c>
      <c r="C31" s="180">
        <v>-8622</v>
      </c>
      <c r="D31" s="181">
        <f t="shared" si="8"/>
        <v>2378</v>
      </c>
      <c r="E31" s="180">
        <v>2378</v>
      </c>
      <c r="F31" s="180">
        <v>2378</v>
      </c>
      <c r="G31" s="181">
        <f t="shared" si="9"/>
        <v>0</v>
      </c>
    </row>
    <row r="32" spans="1:7" x14ac:dyDescent="0.25">
      <c r="A32" s="84" t="s">
        <v>333</v>
      </c>
      <c r="B32" s="180">
        <v>79000</v>
      </c>
      <c r="C32" s="180">
        <v>-16350.97</v>
      </c>
      <c r="D32" s="181">
        <f t="shared" si="8"/>
        <v>62649.03</v>
      </c>
      <c r="E32" s="180">
        <v>58034.559999999998</v>
      </c>
      <c r="F32" s="180">
        <v>58034.559999999998</v>
      </c>
      <c r="G32" s="181">
        <f t="shared" si="9"/>
        <v>4614.4700000000012</v>
      </c>
    </row>
    <row r="33" spans="1:7" ht="14.45" customHeight="1" x14ac:dyDescent="0.25">
      <c r="A33" s="84" t="s">
        <v>334</v>
      </c>
      <c r="B33" s="180">
        <v>128500</v>
      </c>
      <c r="C33" s="180">
        <v>36096.949999999997</v>
      </c>
      <c r="D33" s="181">
        <f t="shared" si="8"/>
        <v>164596.95000000001</v>
      </c>
      <c r="E33" s="180">
        <v>132130.81</v>
      </c>
      <c r="F33" s="180">
        <v>132130.81</v>
      </c>
      <c r="G33" s="181">
        <f t="shared" si="9"/>
        <v>32466.140000000014</v>
      </c>
    </row>
    <row r="34" spans="1:7" ht="14.45" customHeight="1" x14ac:dyDescent="0.25">
      <c r="A34" s="84" t="s">
        <v>335</v>
      </c>
      <c r="B34" s="181">
        <v>0</v>
      </c>
      <c r="C34" s="181">
        <v>0</v>
      </c>
      <c r="D34" s="181">
        <f t="shared" si="8"/>
        <v>0</v>
      </c>
      <c r="E34" s="181">
        <v>0</v>
      </c>
      <c r="F34" s="181">
        <v>0</v>
      </c>
      <c r="G34" s="181">
        <f t="shared" si="9"/>
        <v>0</v>
      </c>
    </row>
    <row r="35" spans="1:7" ht="14.45" customHeight="1" x14ac:dyDescent="0.25">
      <c r="A35" s="84" t="s">
        <v>336</v>
      </c>
      <c r="B35" s="180">
        <v>82750</v>
      </c>
      <c r="C35" s="180">
        <v>35489.129999999997</v>
      </c>
      <c r="D35" s="181">
        <f t="shared" si="8"/>
        <v>118239.13</v>
      </c>
      <c r="E35" s="180">
        <v>112715.12</v>
      </c>
      <c r="F35" s="180">
        <v>112715.12</v>
      </c>
      <c r="G35" s="181">
        <f t="shared" si="9"/>
        <v>5524.0100000000093</v>
      </c>
    </row>
    <row r="36" spans="1:7" ht="14.45" customHeight="1" x14ac:dyDescent="0.25">
      <c r="A36" s="84" t="s">
        <v>337</v>
      </c>
      <c r="B36" s="180">
        <v>173000</v>
      </c>
      <c r="C36" s="180">
        <v>22903.75</v>
      </c>
      <c r="D36" s="181">
        <f t="shared" si="8"/>
        <v>195903.75</v>
      </c>
      <c r="E36" s="180">
        <v>187736.53</v>
      </c>
      <c r="F36" s="180">
        <v>187736.53</v>
      </c>
      <c r="G36" s="181">
        <f t="shared" si="9"/>
        <v>8167.2200000000012</v>
      </c>
    </row>
    <row r="37" spans="1:7" ht="14.45" customHeight="1" x14ac:dyDescent="0.25">
      <c r="A37" s="84" t="s">
        <v>338</v>
      </c>
      <c r="B37" s="180">
        <v>128744.9</v>
      </c>
      <c r="C37" s="180">
        <v>-20301.900000000001</v>
      </c>
      <c r="D37" s="181">
        <f t="shared" si="8"/>
        <v>108443</v>
      </c>
      <c r="E37" s="180">
        <v>108443</v>
      </c>
      <c r="F37" s="180">
        <v>91267</v>
      </c>
      <c r="G37" s="181">
        <f t="shared" si="9"/>
        <v>0</v>
      </c>
    </row>
    <row r="38" spans="1:7" x14ac:dyDescent="0.25">
      <c r="A38" s="83" t="s">
        <v>339</v>
      </c>
      <c r="B38" s="82">
        <f t="shared" ref="B38:G38" si="10">SUM(B39:B47)</f>
        <v>75000</v>
      </c>
      <c r="C38" s="82">
        <f t="shared" si="10"/>
        <v>98861.21</v>
      </c>
      <c r="D38" s="82">
        <f t="shared" si="10"/>
        <v>173861.21000000002</v>
      </c>
      <c r="E38" s="82">
        <f t="shared" si="10"/>
        <v>164381.22</v>
      </c>
      <c r="F38" s="82">
        <f t="shared" si="10"/>
        <v>164381.22</v>
      </c>
      <c r="G38" s="82">
        <f t="shared" si="10"/>
        <v>9479.9900000000198</v>
      </c>
    </row>
    <row r="39" spans="1:7" x14ac:dyDescent="0.25">
      <c r="A39" s="84" t="s">
        <v>340</v>
      </c>
      <c r="B39" s="181">
        <v>0</v>
      </c>
      <c r="C39" s="181">
        <v>0</v>
      </c>
      <c r="D39" s="181">
        <f t="shared" ref="D39:D47" si="11">B39+C39</f>
        <v>0</v>
      </c>
      <c r="E39" s="181">
        <v>0</v>
      </c>
      <c r="F39" s="181">
        <v>0</v>
      </c>
      <c r="G39" s="181">
        <f t="shared" ref="G39:G47" si="12">D39-E39</f>
        <v>0</v>
      </c>
    </row>
    <row r="40" spans="1:7" x14ac:dyDescent="0.25">
      <c r="A40" s="84" t="s">
        <v>341</v>
      </c>
      <c r="B40" s="181">
        <v>0</v>
      </c>
      <c r="C40" s="181">
        <v>0</v>
      </c>
      <c r="D40" s="181">
        <f t="shared" si="11"/>
        <v>0</v>
      </c>
      <c r="E40" s="181">
        <v>0</v>
      </c>
      <c r="F40" s="181">
        <v>0</v>
      </c>
      <c r="G40" s="181">
        <f t="shared" si="12"/>
        <v>0</v>
      </c>
    </row>
    <row r="41" spans="1:7" x14ac:dyDescent="0.25">
      <c r="A41" s="84" t="s">
        <v>342</v>
      </c>
      <c r="B41" s="181">
        <v>0</v>
      </c>
      <c r="C41" s="181">
        <v>0</v>
      </c>
      <c r="D41" s="181">
        <f t="shared" si="11"/>
        <v>0</v>
      </c>
      <c r="E41" s="181">
        <v>0</v>
      </c>
      <c r="F41" s="181">
        <v>0</v>
      </c>
      <c r="G41" s="181">
        <f t="shared" si="12"/>
        <v>0</v>
      </c>
    </row>
    <row r="42" spans="1:7" x14ac:dyDescent="0.25">
      <c r="A42" s="84" t="s">
        <v>343</v>
      </c>
      <c r="B42" s="180">
        <v>75000</v>
      </c>
      <c r="C42" s="180">
        <v>98861.21</v>
      </c>
      <c r="D42" s="181">
        <f t="shared" si="11"/>
        <v>173861.21000000002</v>
      </c>
      <c r="E42" s="180">
        <v>164381.22</v>
      </c>
      <c r="F42" s="180">
        <v>164381.22</v>
      </c>
      <c r="G42" s="181">
        <f t="shared" si="12"/>
        <v>9479.9900000000198</v>
      </c>
    </row>
    <row r="43" spans="1:7" x14ac:dyDescent="0.25">
      <c r="A43" s="84" t="s">
        <v>344</v>
      </c>
      <c r="B43" s="181">
        <v>0</v>
      </c>
      <c r="C43" s="181">
        <v>0</v>
      </c>
      <c r="D43" s="181">
        <f t="shared" si="11"/>
        <v>0</v>
      </c>
      <c r="E43" s="181">
        <v>0</v>
      </c>
      <c r="F43" s="181">
        <v>0</v>
      </c>
      <c r="G43" s="181">
        <f t="shared" si="12"/>
        <v>0</v>
      </c>
    </row>
    <row r="44" spans="1:7" x14ac:dyDescent="0.25">
      <c r="A44" s="84" t="s">
        <v>345</v>
      </c>
      <c r="B44" s="181">
        <v>0</v>
      </c>
      <c r="C44" s="181">
        <v>0</v>
      </c>
      <c r="D44" s="181">
        <f t="shared" si="11"/>
        <v>0</v>
      </c>
      <c r="E44" s="181">
        <v>0</v>
      </c>
      <c r="F44" s="181">
        <v>0</v>
      </c>
      <c r="G44" s="181">
        <f t="shared" si="12"/>
        <v>0</v>
      </c>
    </row>
    <row r="45" spans="1:7" x14ac:dyDescent="0.25">
      <c r="A45" s="84" t="s">
        <v>346</v>
      </c>
      <c r="B45" s="181">
        <v>0</v>
      </c>
      <c r="C45" s="181">
        <v>0</v>
      </c>
      <c r="D45" s="181">
        <f t="shared" si="11"/>
        <v>0</v>
      </c>
      <c r="E45" s="181">
        <v>0</v>
      </c>
      <c r="F45" s="181">
        <v>0</v>
      </c>
      <c r="G45" s="181">
        <f t="shared" si="12"/>
        <v>0</v>
      </c>
    </row>
    <row r="46" spans="1:7" x14ac:dyDescent="0.25">
      <c r="A46" s="84" t="s">
        <v>347</v>
      </c>
      <c r="B46" s="181">
        <v>0</v>
      </c>
      <c r="C46" s="181">
        <v>0</v>
      </c>
      <c r="D46" s="181">
        <f t="shared" si="11"/>
        <v>0</v>
      </c>
      <c r="E46" s="181">
        <v>0</v>
      </c>
      <c r="F46" s="181">
        <v>0</v>
      </c>
      <c r="G46" s="181">
        <f t="shared" si="12"/>
        <v>0</v>
      </c>
    </row>
    <row r="47" spans="1:7" x14ac:dyDescent="0.25">
      <c r="A47" s="84" t="s">
        <v>348</v>
      </c>
      <c r="B47" s="181">
        <v>0</v>
      </c>
      <c r="C47" s="181">
        <v>0</v>
      </c>
      <c r="D47" s="181">
        <f t="shared" si="11"/>
        <v>0</v>
      </c>
      <c r="E47" s="181">
        <v>0</v>
      </c>
      <c r="F47" s="181">
        <v>0</v>
      </c>
      <c r="G47" s="181">
        <f t="shared" si="12"/>
        <v>0</v>
      </c>
    </row>
    <row r="48" spans="1:7" x14ac:dyDescent="0.25">
      <c r="A48" s="83" t="s">
        <v>349</v>
      </c>
      <c r="B48" s="82">
        <f t="shared" ref="B48:G48" si="13">SUM(B49:B57)</f>
        <v>40000</v>
      </c>
      <c r="C48" s="82">
        <f t="shared" si="13"/>
        <v>55300.01</v>
      </c>
      <c r="D48" s="82">
        <f t="shared" si="13"/>
        <v>95300.010000000009</v>
      </c>
      <c r="E48" s="82">
        <f t="shared" si="13"/>
        <v>50300.01</v>
      </c>
      <c r="F48" s="82">
        <f t="shared" si="13"/>
        <v>50300.01</v>
      </c>
      <c r="G48" s="82">
        <f t="shared" si="13"/>
        <v>45000</v>
      </c>
    </row>
    <row r="49" spans="1:7" x14ac:dyDescent="0.25">
      <c r="A49" s="84" t="s">
        <v>350</v>
      </c>
      <c r="B49" s="180">
        <v>32000</v>
      </c>
      <c r="C49" s="180">
        <v>10006.01</v>
      </c>
      <c r="D49" s="181">
        <f t="shared" ref="D49:D57" si="14">B49+C49</f>
        <v>42006.01</v>
      </c>
      <c r="E49" s="180">
        <v>42006.01</v>
      </c>
      <c r="F49" s="180">
        <v>42006.01</v>
      </c>
      <c r="G49" s="181">
        <f t="shared" ref="G49:G57" si="15">D49-E49</f>
        <v>0</v>
      </c>
    </row>
    <row r="50" spans="1:7" x14ac:dyDescent="0.25">
      <c r="A50" s="84" t="s">
        <v>351</v>
      </c>
      <c r="B50" s="180">
        <v>0</v>
      </c>
      <c r="C50" s="180">
        <v>0</v>
      </c>
      <c r="D50" s="181">
        <f t="shared" si="14"/>
        <v>0</v>
      </c>
      <c r="E50" s="180">
        <v>0</v>
      </c>
      <c r="F50" s="180">
        <v>0</v>
      </c>
      <c r="G50" s="181">
        <f t="shared" si="15"/>
        <v>0</v>
      </c>
    </row>
    <row r="51" spans="1:7" x14ac:dyDescent="0.25">
      <c r="A51" s="84" t="s">
        <v>352</v>
      </c>
      <c r="B51" s="180">
        <v>0</v>
      </c>
      <c r="C51" s="180">
        <v>53294</v>
      </c>
      <c r="D51" s="181">
        <f t="shared" si="14"/>
        <v>53294</v>
      </c>
      <c r="E51" s="180">
        <v>8294</v>
      </c>
      <c r="F51" s="180">
        <v>8294</v>
      </c>
      <c r="G51" s="181">
        <f t="shared" si="15"/>
        <v>45000</v>
      </c>
    </row>
    <row r="52" spans="1:7" x14ac:dyDescent="0.25">
      <c r="A52" s="84" t="s">
        <v>353</v>
      </c>
      <c r="B52" s="181">
        <v>0</v>
      </c>
      <c r="C52" s="181">
        <v>0</v>
      </c>
      <c r="D52" s="181">
        <f t="shared" si="14"/>
        <v>0</v>
      </c>
      <c r="E52" s="181">
        <v>0</v>
      </c>
      <c r="F52" s="181">
        <v>0</v>
      </c>
      <c r="G52" s="181">
        <f t="shared" si="15"/>
        <v>0</v>
      </c>
    </row>
    <row r="53" spans="1:7" x14ac:dyDescent="0.25">
      <c r="A53" s="84" t="s">
        <v>354</v>
      </c>
      <c r="B53" s="181">
        <v>0</v>
      </c>
      <c r="C53" s="181">
        <v>0</v>
      </c>
      <c r="D53" s="181">
        <f t="shared" si="14"/>
        <v>0</v>
      </c>
      <c r="E53" s="181">
        <v>0</v>
      </c>
      <c r="F53" s="181">
        <v>0</v>
      </c>
      <c r="G53" s="181">
        <f t="shared" si="15"/>
        <v>0</v>
      </c>
    </row>
    <row r="54" spans="1:7" x14ac:dyDescent="0.25">
      <c r="A54" s="84" t="s">
        <v>355</v>
      </c>
      <c r="B54" s="181">
        <v>0</v>
      </c>
      <c r="C54" s="181">
        <v>0</v>
      </c>
      <c r="D54" s="181">
        <f t="shared" si="14"/>
        <v>0</v>
      </c>
      <c r="E54" s="181">
        <v>0</v>
      </c>
      <c r="F54" s="181">
        <v>0</v>
      </c>
      <c r="G54" s="181">
        <f t="shared" si="15"/>
        <v>0</v>
      </c>
    </row>
    <row r="55" spans="1:7" x14ac:dyDescent="0.25">
      <c r="A55" s="84" t="s">
        <v>356</v>
      </c>
      <c r="B55" s="181">
        <v>0</v>
      </c>
      <c r="C55" s="181">
        <v>0</v>
      </c>
      <c r="D55" s="181">
        <f t="shared" si="14"/>
        <v>0</v>
      </c>
      <c r="E55" s="181">
        <v>0</v>
      </c>
      <c r="F55" s="181">
        <v>0</v>
      </c>
      <c r="G55" s="181">
        <f t="shared" si="15"/>
        <v>0</v>
      </c>
    </row>
    <row r="56" spans="1:7" x14ac:dyDescent="0.25">
      <c r="A56" s="84" t="s">
        <v>357</v>
      </c>
      <c r="B56" s="181">
        <v>0</v>
      </c>
      <c r="C56" s="181">
        <v>0</v>
      </c>
      <c r="D56" s="181">
        <f t="shared" si="14"/>
        <v>0</v>
      </c>
      <c r="E56" s="181">
        <v>0</v>
      </c>
      <c r="F56" s="181">
        <v>0</v>
      </c>
      <c r="G56" s="181">
        <f t="shared" si="15"/>
        <v>0</v>
      </c>
    </row>
    <row r="57" spans="1:7" x14ac:dyDescent="0.25">
      <c r="A57" s="84" t="s">
        <v>358</v>
      </c>
      <c r="B57" s="180">
        <v>8000</v>
      </c>
      <c r="C57" s="180">
        <v>-8000</v>
      </c>
      <c r="D57" s="181">
        <f t="shared" si="14"/>
        <v>0</v>
      </c>
      <c r="E57" s="180">
        <v>0</v>
      </c>
      <c r="F57" s="180">
        <v>0</v>
      </c>
      <c r="G57" s="181">
        <f t="shared" si="15"/>
        <v>0</v>
      </c>
    </row>
    <row r="58" spans="1:7" x14ac:dyDescent="0.25">
      <c r="A58" s="83" t="s">
        <v>359</v>
      </c>
      <c r="B58" s="82">
        <f t="shared" ref="B58:G58" si="16">SUM(B59:B61)</f>
        <v>0</v>
      </c>
      <c r="C58" s="82">
        <f t="shared" si="16"/>
        <v>0</v>
      </c>
      <c r="D58" s="82">
        <f t="shared" si="16"/>
        <v>0</v>
      </c>
      <c r="E58" s="82">
        <f t="shared" si="16"/>
        <v>0</v>
      </c>
      <c r="F58" s="82">
        <f t="shared" si="16"/>
        <v>0</v>
      </c>
      <c r="G58" s="82">
        <f t="shared" si="16"/>
        <v>0</v>
      </c>
    </row>
    <row r="59" spans="1:7" x14ac:dyDescent="0.25">
      <c r="A59" s="84" t="s">
        <v>360</v>
      </c>
      <c r="B59" s="181">
        <v>0</v>
      </c>
      <c r="C59" s="181">
        <v>0</v>
      </c>
      <c r="D59" s="181">
        <f t="shared" ref="D59:D61" si="17">B59+C59</f>
        <v>0</v>
      </c>
      <c r="E59" s="181">
        <v>0</v>
      </c>
      <c r="F59" s="181">
        <v>0</v>
      </c>
      <c r="G59" s="181">
        <f t="shared" ref="G59:G61" si="18">D59-E59</f>
        <v>0</v>
      </c>
    </row>
    <row r="60" spans="1:7" x14ac:dyDescent="0.25">
      <c r="A60" s="84" t="s">
        <v>361</v>
      </c>
      <c r="B60" s="181">
        <v>0</v>
      </c>
      <c r="C60" s="181">
        <v>0</v>
      </c>
      <c r="D60" s="181">
        <f t="shared" si="17"/>
        <v>0</v>
      </c>
      <c r="E60" s="181">
        <v>0</v>
      </c>
      <c r="F60" s="181">
        <v>0</v>
      </c>
      <c r="G60" s="181">
        <f t="shared" si="18"/>
        <v>0</v>
      </c>
    </row>
    <row r="61" spans="1:7" x14ac:dyDescent="0.25">
      <c r="A61" s="84" t="s">
        <v>362</v>
      </c>
      <c r="B61" s="181">
        <v>0</v>
      </c>
      <c r="C61" s="181">
        <v>0</v>
      </c>
      <c r="D61" s="181">
        <f t="shared" si="17"/>
        <v>0</v>
      </c>
      <c r="E61" s="181">
        <v>0</v>
      </c>
      <c r="F61" s="181">
        <v>0</v>
      </c>
      <c r="G61" s="181">
        <f t="shared" si="18"/>
        <v>0</v>
      </c>
    </row>
    <row r="62" spans="1:7" x14ac:dyDescent="0.25">
      <c r="A62" s="83" t="s">
        <v>363</v>
      </c>
      <c r="B62" s="82">
        <f t="shared" ref="B62:G62" si="19">SUM(B63:B67,B69:B70)</f>
        <v>0</v>
      </c>
      <c r="C62" s="82">
        <f t="shared" si="19"/>
        <v>0</v>
      </c>
      <c r="D62" s="82">
        <f t="shared" si="19"/>
        <v>0</v>
      </c>
      <c r="E62" s="82">
        <f t="shared" si="19"/>
        <v>0</v>
      </c>
      <c r="F62" s="82">
        <f t="shared" si="19"/>
        <v>0</v>
      </c>
      <c r="G62" s="82">
        <f t="shared" si="19"/>
        <v>0</v>
      </c>
    </row>
    <row r="63" spans="1:7" x14ac:dyDescent="0.25">
      <c r="A63" s="84" t="s">
        <v>364</v>
      </c>
      <c r="B63" s="181">
        <v>0</v>
      </c>
      <c r="C63" s="181">
        <v>0</v>
      </c>
      <c r="D63" s="181">
        <f t="shared" ref="D63:D72" si="20">B63+C63</f>
        <v>0</v>
      </c>
      <c r="E63" s="181">
        <v>0</v>
      </c>
      <c r="F63" s="181">
        <v>0</v>
      </c>
      <c r="G63" s="181">
        <f t="shared" ref="G63:G72" si="21">D63-E63</f>
        <v>0</v>
      </c>
    </row>
    <row r="64" spans="1:7" x14ac:dyDescent="0.25">
      <c r="A64" s="84" t="s">
        <v>365</v>
      </c>
      <c r="B64" s="181">
        <v>0</v>
      </c>
      <c r="C64" s="181">
        <v>0</v>
      </c>
      <c r="D64" s="181">
        <f t="shared" si="20"/>
        <v>0</v>
      </c>
      <c r="E64" s="181">
        <v>0</v>
      </c>
      <c r="F64" s="181">
        <v>0</v>
      </c>
      <c r="G64" s="181">
        <f t="shared" si="21"/>
        <v>0</v>
      </c>
    </row>
    <row r="65" spans="1:7" x14ac:dyDescent="0.25">
      <c r="A65" s="84" t="s">
        <v>366</v>
      </c>
      <c r="B65" s="181">
        <v>0</v>
      </c>
      <c r="C65" s="181">
        <v>0</v>
      </c>
      <c r="D65" s="181">
        <f t="shared" si="20"/>
        <v>0</v>
      </c>
      <c r="E65" s="181">
        <v>0</v>
      </c>
      <c r="F65" s="181">
        <v>0</v>
      </c>
      <c r="G65" s="181">
        <f t="shared" si="21"/>
        <v>0</v>
      </c>
    </row>
    <row r="66" spans="1:7" x14ac:dyDescent="0.25">
      <c r="A66" s="84" t="s">
        <v>367</v>
      </c>
      <c r="B66" s="181">
        <v>0</v>
      </c>
      <c r="C66" s="181">
        <v>0</v>
      </c>
      <c r="D66" s="181">
        <f t="shared" si="20"/>
        <v>0</v>
      </c>
      <c r="E66" s="181">
        <v>0</v>
      </c>
      <c r="F66" s="181">
        <v>0</v>
      </c>
      <c r="G66" s="181">
        <f t="shared" si="21"/>
        <v>0</v>
      </c>
    </row>
    <row r="67" spans="1:7" x14ac:dyDescent="0.25">
      <c r="A67" s="84" t="s">
        <v>368</v>
      </c>
      <c r="B67" s="181">
        <v>0</v>
      </c>
      <c r="C67" s="181">
        <v>0</v>
      </c>
      <c r="D67" s="181">
        <f t="shared" si="20"/>
        <v>0</v>
      </c>
      <c r="E67" s="181">
        <v>0</v>
      </c>
      <c r="F67" s="181">
        <v>0</v>
      </c>
      <c r="G67" s="181">
        <f t="shared" si="21"/>
        <v>0</v>
      </c>
    </row>
    <row r="68" spans="1:7" x14ac:dyDescent="0.25">
      <c r="A68" s="84" t="s">
        <v>369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f t="shared" ref="G68:G70" si="22">D68-E68</f>
        <v>0</v>
      </c>
    </row>
    <row r="69" spans="1:7" x14ac:dyDescent="0.25">
      <c r="A69" s="84" t="s">
        <v>370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f t="shared" si="22"/>
        <v>0</v>
      </c>
    </row>
    <row r="70" spans="1:7" x14ac:dyDescent="0.25">
      <c r="A70" s="84" t="s">
        <v>371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f t="shared" si="22"/>
        <v>0</v>
      </c>
    </row>
    <row r="71" spans="1:7" x14ac:dyDescent="0.25">
      <c r="A71" s="83" t="s">
        <v>372</v>
      </c>
      <c r="B71" s="82">
        <f t="shared" ref="B71:G71" si="23">SUM(B72:B74)</f>
        <v>0</v>
      </c>
      <c r="C71" s="82">
        <f t="shared" si="23"/>
        <v>0</v>
      </c>
      <c r="D71" s="82">
        <f t="shared" si="23"/>
        <v>0</v>
      </c>
      <c r="E71" s="82">
        <f t="shared" si="23"/>
        <v>0</v>
      </c>
      <c r="F71" s="82">
        <f t="shared" si="23"/>
        <v>0</v>
      </c>
      <c r="G71" s="82">
        <f t="shared" si="23"/>
        <v>0</v>
      </c>
    </row>
    <row r="72" spans="1:7" x14ac:dyDescent="0.25">
      <c r="A72" s="84" t="s">
        <v>373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f>D72-E72</f>
        <v>0</v>
      </c>
    </row>
    <row r="73" spans="1:7" x14ac:dyDescent="0.25">
      <c r="A73" s="84" t="s">
        <v>374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f t="shared" ref="G73:G74" si="24">D73-E73</f>
        <v>0</v>
      </c>
    </row>
    <row r="74" spans="1:7" x14ac:dyDescent="0.25">
      <c r="A74" s="84" t="s">
        <v>375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f t="shared" si="24"/>
        <v>0</v>
      </c>
    </row>
    <row r="75" spans="1:7" x14ac:dyDescent="0.25">
      <c r="A75" s="83" t="s">
        <v>376</v>
      </c>
      <c r="B75" s="82">
        <f t="shared" ref="B75:G75" si="25">SUM(B76:B82)</f>
        <v>0</v>
      </c>
      <c r="C75" s="82">
        <f t="shared" si="25"/>
        <v>0</v>
      </c>
      <c r="D75" s="82">
        <f t="shared" si="25"/>
        <v>0</v>
      </c>
      <c r="E75" s="82">
        <f t="shared" si="25"/>
        <v>0</v>
      </c>
      <c r="F75" s="82">
        <f t="shared" si="25"/>
        <v>0</v>
      </c>
      <c r="G75" s="82">
        <f t="shared" si="25"/>
        <v>0</v>
      </c>
    </row>
    <row r="76" spans="1:7" x14ac:dyDescent="0.25">
      <c r="A76" s="84" t="s">
        <v>377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f>D76-E76</f>
        <v>0</v>
      </c>
    </row>
    <row r="77" spans="1:7" x14ac:dyDescent="0.25">
      <c r="A77" s="84" t="s">
        <v>378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f t="shared" ref="G77:G82" si="26">D77-E77</f>
        <v>0</v>
      </c>
    </row>
    <row r="78" spans="1:7" x14ac:dyDescent="0.25">
      <c r="A78" s="84" t="s">
        <v>379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f t="shared" si="26"/>
        <v>0</v>
      </c>
    </row>
    <row r="79" spans="1:7" x14ac:dyDescent="0.25">
      <c r="A79" s="84" t="s">
        <v>380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f t="shared" si="26"/>
        <v>0</v>
      </c>
    </row>
    <row r="80" spans="1:7" x14ac:dyDescent="0.25">
      <c r="A80" s="84" t="s">
        <v>381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f t="shared" si="26"/>
        <v>0</v>
      </c>
    </row>
    <row r="81" spans="1:7" x14ac:dyDescent="0.25">
      <c r="A81" s="84" t="s">
        <v>382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f t="shared" si="26"/>
        <v>0</v>
      </c>
    </row>
    <row r="82" spans="1:7" x14ac:dyDescent="0.25">
      <c r="A82" s="84" t="s">
        <v>383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f t="shared" si="26"/>
        <v>0</v>
      </c>
    </row>
    <row r="83" spans="1:7" x14ac:dyDescent="0.25">
      <c r="A83" s="85"/>
      <c r="B83" s="76"/>
      <c r="C83" s="76"/>
      <c r="D83" s="76"/>
      <c r="E83" s="76"/>
      <c r="F83" s="76"/>
      <c r="G83" s="76"/>
    </row>
    <row r="84" spans="1:7" x14ac:dyDescent="0.25">
      <c r="A84" s="29" t="s">
        <v>384</v>
      </c>
      <c r="B84" s="82">
        <f t="shared" ref="B84:G84" si="27">SUM(B85,B93,B103,B113,B123,B133,B137,B146,B150)</f>
        <v>0</v>
      </c>
      <c r="C84" s="82">
        <f t="shared" si="27"/>
        <v>0</v>
      </c>
      <c r="D84" s="82">
        <f t="shared" si="27"/>
        <v>0</v>
      </c>
      <c r="E84" s="82">
        <f t="shared" si="27"/>
        <v>0</v>
      </c>
      <c r="F84" s="82">
        <f t="shared" si="27"/>
        <v>0</v>
      </c>
      <c r="G84" s="82">
        <f t="shared" si="27"/>
        <v>0</v>
      </c>
    </row>
    <row r="85" spans="1:7" x14ac:dyDescent="0.25">
      <c r="A85" s="83" t="s">
        <v>311</v>
      </c>
      <c r="B85" s="82">
        <f t="shared" ref="B85:G85" si="28">SUM(B86:B92)</f>
        <v>0</v>
      </c>
      <c r="C85" s="82">
        <f t="shared" si="28"/>
        <v>0</v>
      </c>
      <c r="D85" s="82">
        <f t="shared" si="28"/>
        <v>0</v>
      </c>
      <c r="E85" s="82">
        <f t="shared" si="28"/>
        <v>0</v>
      </c>
      <c r="F85" s="82">
        <f t="shared" si="28"/>
        <v>0</v>
      </c>
      <c r="G85" s="82">
        <f t="shared" si="28"/>
        <v>0</v>
      </c>
    </row>
    <row r="86" spans="1:7" x14ac:dyDescent="0.25">
      <c r="A86" s="84" t="s">
        <v>312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f>D86-E86</f>
        <v>0</v>
      </c>
    </row>
    <row r="87" spans="1:7" x14ac:dyDescent="0.25">
      <c r="A87" s="84" t="s">
        <v>313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f t="shared" ref="G87:G92" si="29">D87-E87</f>
        <v>0</v>
      </c>
    </row>
    <row r="88" spans="1:7" x14ac:dyDescent="0.25">
      <c r="A88" s="84" t="s">
        <v>314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f t="shared" si="29"/>
        <v>0</v>
      </c>
    </row>
    <row r="89" spans="1:7" x14ac:dyDescent="0.25">
      <c r="A89" s="84" t="s">
        <v>315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f t="shared" si="29"/>
        <v>0</v>
      </c>
    </row>
    <row r="90" spans="1:7" x14ac:dyDescent="0.25">
      <c r="A90" s="84" t="s">
        <v>316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f t="shared" si="29"/>
        <v>0</v>
      </c>
    </row>
    <row r="91" spans="1:7" x14ac:dyDescent="0.25">
      <c r="A91" s="84" t="s">
        <v>317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f t="shared" si="29"/>
        <v>0</v>
      </c>
    </row>
    <row r="92" spans="1:7" x14ac:dyDescent="0.25">
      <c r="A92" s="84" t="s">
        <v>318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f t="shared" si="29"/>
        <v>0</v>
      </c>
    </row>
    <row r="93" spans="1:7" x14ac:dyDescent="0.25">
      <c r="A93" s="83" t="s">
        <v>319</v>
      </c>
      <c r="B93" s="82">
        <f t="shared" ref="B93:G93" si="30">SUM(B94:B102)</f>
        <v>0</v>
      </c>
      <c r="C93" s="82">
        <f t="shared" si="30"/>
        <v>0</v>
      </c>
      <c r="D93" s="82">
        <f t="shared" si="30"/>
        <v>0</v>
      </c>
      <c r="E93" s="82">
        <f t="shared" si="30"/>
        <v>0</v>
      </c>
      <c r="F93" s="82">
        <f t="shared" si="30"/>
        <v>0</v>
      </c>
      <c r="G93" s="82">
        <f t="shared" si="30"/>
        <v>0</v>
      </c>
    </row>
    <row r="94" spans="1:7" x14ac:dyDescent="0.25">
      <c r="A94" s="84" t="s">
        <v>320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f>D94-E94</f>
        <v>0</v>
      </c>
    </row>
    <row r="95" spans="1:7" x14ac:dyDescent="0.25">
      <c r="A95" s="84" t="s">
        <v>321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f t="shared" ref="G95:G102" si="31">D95-E95</f>
        <v>0</v>
      </c>
    </row>
    <row r="96" spans="1:7" x14ac:dyDescent="0.25">
      <c r="A96" s="84" t="s">
        <v>322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f t="shared" si="31"/>
        <v>0</v>
      </c>
    </row>
    <row r="97" spans="1:7" x14ac:dyDescent="0.25">
      <c r="A97" s="84" t="s">
        <v>323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f t="shared" si="31"/>
        <v>0</v>
      </c>
    </row>
    <row r="98" spans="1:7" x14ac:dyDescent="0.25">
      <c r="A98" s="86" t="s">
        <v>324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f t="shared" si="31"/>
        <v>0</v>
      </c>
    </row>
    <row r="99" spans="1:7" x14ac:dyDescent="0.25">
      <c r="A99" s="84" t="s">
        <v>325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f t="shared" si="31"/>
        <v>0</v>
      </c>
    </row>
    <row r="100" spans="1:7" x14ac:dyDescent="0.25">
      <c r="A100" s="84" t="s">
        <v>326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f t="shared" si="31"/>
        <v>0</v>
      </c>
    </row>
    <row r="101" spans="1:7" x14ac:dyDescent="0.25">
      <c r="A101" s="84" t="s">
        <v>327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f t="shared" si="31"/>
        <v>0</v>
      </c>
    </row>
    <row r="102" spans="1:7" x14ac:dyDescent="0.25">
      <c r="A102" s="84" t="s">
        <v>328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f t="shared" si="31"/>
        <v>0</v>
      </c>
    </row>
    <row r="103" spans="1:7" x14ac:dyDescent="0.25">
      <c r="A103" s="83" t="s">
        <v>329</v>
      </c>
      <c r="B103" s="82">
        <f>SUM(B104:B112)</f>
        <v>0</v>
      </c>
      <c r="C103" s="82">
        <f>SUM(C104:C112)</f>
        <v>0</v>
      </c>
      <c r="D103" s="82">
        <v>0</v>
      </c>
      <c r="E103" s="82">
        <f>SUM(E104:E112)</f>
        <v>0</v>
      </c>
      <c r="F103" s="82">
        <f>SUM(F104:F112)</f>
        <v>0</v>
      </c>
      <c r="G103" s="82">
        <f>SUM(G104:G112)</f>
        <v>0</v>
      </c>
    </row>
    <row r="104" spans="1:7" x14ac:dyDescent="0.25">
      <c r="A104" s="84" t="s">
        <v>330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f>D104-E104</f>
        <v>0</v>
      </c>
    </row>
    <row r="105" spans="1:7" x14ac:dyDescent="0.25">
      <c r="A105" s="84" t="s">
        <v>331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f t="shared" ref="G105:G112" si="32">D105-E105</f>
        <v>0</v>
      </c>
    </row>
    <row r="106" spans="1:7" x14ac:dyDescent="0.25">
      <c r="A106" s="84" t="s">
        <v>332</v>
      </c>
      <c r="B106" s="76">
        <v>0</v>
      </c>
      <c r="C106" s="76">
        <v>0</v>
      </c>
      <c r="D106" s="76">
        <v>0</v>
      </c>
      <c r="E106" s="76">
        <v>0</v>
      </c>
      <c r="F106" s="76">
        <v>0</v>
      </c>
      <c r="G106" s="76">
        <f t="shared" si="32"/>
        <v>0</v>
      </c>
    </row>
    <row r="107" spans="1:7" x14ac:dyDescent="0.25">
      <c r="A107" s="84" t="s">
        <v>333</v>
      </c>
      <c r="B107" s="76">
        <v>0</v>
      </c>
      <c r="C107" s="76">
        <v>0</v>
      </c>
      <c r="D107" s="76">
        <v>0</v>
      </c>
      <c r="E107" s="76">
        <v>0</v>
      </c>
      <c r="F107" s="76">
        <v>0</v>
      </c>
      <c r="G107" s="76">
        <f t="shared" si="32"/>
        <v>0</v>
      </c>
    </row>
    <row r="108" spans="1:7" x14ac:dyDescent="0.25">
      <c r="A108" s="84" t="s">
        <v>334</v>
      </c>
      <c r="B108" s="76">
        <v>0</v>
      </c>
      <c r="C108" s="76">
        <v>0</v>
      </c>
      <c r="D108" s="76">
        <v>0</v>
      </c>
      <c r="E108" s="76">
        <v>0</v>
      </c>
      <c r="F108" s="76">
        <v>0</v>
      </c>
      <c r="G108" s="76">
        <f t="shared" si="32"/>
        <v>0</v>
      </c>
    </row>
    <row r="109" spans="1:7" x14ac:dyDescent="0.25">
      <c r="A109" s="84" t="s">
        <v>335</v>
      </c>
      <c r="B109" s="76"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f t="shared" si="32"/>
        <v>0</v>
      </c>
    </row>
    <row r="110" spans="1:7" x14ac:dyDescent="0.25">
      <c r="A110" s="84" t="s">
        <v>336</v>
      </c>
      <c r="B110" s="76">
        <v>0</v>
      </c>
      <c r="C110" s="76">
        <v>0</v>
      </c>
      <c r="D110" s="76">
        <v>0</v>
      </c>
      <c r="E110" s="76">
        <v>0</v>
      </c>
      <c r="F110" s="76">
        <v>0</v>
      </c>
      <c r="G110" s="76">
        <f t="shared" si="32"/>
        <v>0</v>
      </c>
    </row>
    <row r="111" spans="1:7" x14ac:dyDescent="0.25">
      <c r="A111" s="84" t="s">
        <v>337</v>
      </c>
      <c r="B111" s="76">
        <v>0</v>
      </c>
      <c r="C111" s="76">
        <v>0</v>
      </c>
      <c r="D111" s="76">
        <v>0</v>
      </c>
      <c r="E111" s="76">
        <v>0</v>
      </c>
      <c r="F111" s="76">
        <v>0</v>
      </c>
      <c r="G111" s="76">
        <f t="shared" si="32"/>
        <v>0</v>
      </c>
    </row>
    <row r="112" spans="1:7" x14ac:dyDescent="0.25">
      <c r="A112" s="84" t="s">
        <v>338</v>
      </c>
      <c r="B112" s="76">
        <v>0</v>
      </c>
      <c r="C112" s="76">
        <v>0</v>
      </c>
      <c r="D112" s="76">
        <v>0</v>
      </c>
      <c r="E112" s="76">
        <v>0</v>
      </c>
      <c r="F112" s="76">
        <v>0</v>
      </c>
      <c r="G112" s="76">
        <f t="shared" si="32"/>
        <v>0</v>
      </c>
    </row>
    <row r="113" spans="1:7" x14ac:dyDescent="0.25">
      <c r="A113" s="83" t="s">
        <v>339</v>
      </c>
      <c r="B113" s="82">
        <f t="shared" ref="B113:G113" si="33">SUM(B114:B122)</f>
        <v>0</v>
      </c>
      <c r="C113" s="82">
        <f t="shared" si="33"/>
        <v>0</v>
      </c>
      <c r="D113" s="82">
        <f t="shared" si="33"/>
        <v>0</v>
      </c>
      <c r="E113" s="82">
        <f t="shared" si="33"/>
        <v>0</v>
      </c>
      <c r="F113" s="82">
        <f t="shared" si="33"/>
        <v>0</v>
      </c>
      <c r="G113" s="82">
        <f t="shared" si="33"/>
        <v>0</v>
      </c>
    </row>
    <row r="114" spans="1:7" x14ac:dyDescent="0.25">
      <c r="A114" s="84" t="s">
        <v>340</v>
      </c>
      <c r="B114" s="76"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f>D114-E114</f>
        <v>0</v>
      </c>
    </row>
    <row r="115" spans="1:7" x14ac:dyDescent="0.25">
      <c r="A115" s="84" t="s">
        <v>341</v>
      </c>
      <c r="B115" s="76">
        <v>0</v>
      </c>
      <c r="C115" s="76">
        <v>0</v>
      </c>
      <c r="D115" s="76">
        <v>0</v>
      </c>
      <c r="E115" s="76">
        <v>0</v>
      </c>
      <c r="F115" s="76">
        <v>0</v>
      </c>
      <c r="G115" s="76">
        <f t="shared" ref="G115:G122" si="34">D115-E115</f>
        <v>0</v>
      </c>
    </row>
    <row r="116" spans="1:7" x14ac:dyDescent="0.25">
      <c r="A116" s="84" t="s">
        <v>342</v>
      </c>
      <c r="B116" s="76">
        <v>0</v>
      </c>
      <c r="C116" s="76">
        <v>0</v>
      </c>
      <c r="D116" s="76">
        <v>0</v>
      </c>
      <c r="E116" s="76">
        <v>0</v>
      </c>
      <c r="F116" s="76">
        <v>0</v>
      </c>
      <c r="G116" s="76">
        <f t="shared" si="34"/>
        <v>0</v>
      </c>
    </row>
    <row r="117" spans="1:7" x14ac:dyDescent="0.25">
      <c r="A117" s="84" t="s">
        <v>343</v>
      </c>
      <c r="B117" s="76">
        <v>0</v>
      </c>
      <c r="C117" s="76">
        <v>0</v>
      </c>
      <c r="D117" s="76">
        <v>0</v>
      </c>
      <c r="E117" s="76">
        <v>0</v>
      </c>
      <c r="F117" s="76">
        <v>0</v>
      </c>
      <c r="G117" s="76">
        <f t="shared" si="34"/>
        <v>0</v>
      </c>
    </row>
    <row r="118" spans="1:7" x14ac:dyDescent="0.25">
      <c r="A118" s="84" t="s">
        <v>344</v>
      </c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f t="shared" si="34"/>
        <v>0</v>
      </c>
    </row>
    <row r="119" spans="1:7" x14ac:dyDescent="0.25">
      <c r="A119" s="84" t="s">
        <v>345</v>
      </c>
      <c r="B119" s="76">
        <v>0</v>
      </c>
      <c r="C119" s="76">
        <v>0</v>
      </c>
      <c r="D119" s="76">
        <v>0</v>
      </c>
      <c r="E119" s="76">
        <v>0</v>
      </c>
      <c r="F119" s="76">
        <v>0</v>
      </c>
      <c r="G119" s="76">
        <f t="shared" si="34"/>
        <v>0</v>
      </c>
    </row>
    <row r="120" spans="1:7" x14ac:dyDescent="0.25">
      <c r="A120" s="84" t="s">
        <v>346</v>
      </c>
      <c r="B120" s="76">
        <v>0</v>
      </c>
      <c r="C120" s="76">
        <v>0</v>
      </c>
      <c r="D120" s="76">
        <v>0</v>
      </c>
      <c r="E120" s="76">
        <v>0</v>
      </c>
      <c r="F120" s="76">
        <v>0</v>
      </c>
      <c r="G120" s="76">
        <f t="shared" si="34"/>
        <v>0</v>
      </c>
    </row>
    <row r="121" spans="1:7" x14ac:dyDescent="0.25">
      <c r="A121" s="84" t="s">
        <v>347</v>
      </c>
      <c r="B121" s="76">
        <v>0</v>
      </c>
      <c r="C121" s="76">
        <v>0</v>
      </c>
      <c r="D121" s="76">
        <v>0</v>
      </c>
      <c r="E121" s="76">
        <v>0</v>
      </c>
      <c r="F121" s="76">
        <v>0</v>
      </c>
      <c r="G121" s="76">
        <f t="shared" si="34"/>
        <v>0</v>
      </c>
    </row>
    <row r="122" spans="1:7" x14ac:dyDescent="0.25">
      <c r="A122" s="84" t="s">
        <v>348</v>
      </c>
      <c r="B122" s="76">
        <v>0</v>
      </c>
      <c r="C122" s="76">
        <v>0</v>
      </c>
      <c r="D122" s="76">
        <v>0</v>
      </c>
      <c r="E122" s="76">
        <v>0</v>
      </c>
      <c r="F122" s="76">
        <v>0</v>
      </c>
      <c r="G122" s="76">
        <f t="shared" si="34"/>
        <v>0</v>
      </c>
    </row>
    <row r="123" spans="1:7" x14ac:dyDescent="0.25">
      <c r="A123" s="83" t="s">
        <v>349</v>
      </c>
      <c r="B123" s="82">
        <f t="shared" ref="B123:G123" si="35">SUM(B124:B132)</f>
        <v>0</v>
      </c>
      <c r="C123" s="82">
        <f t="shared" si="35"/>
        <v>0</v>
      </c>
      <c r="D123" s="82">
        <f t="shared" si="35"/>
        <v>0</v>
      </c>
      <c r="E123" s="82">
        <f t="shared" si="35"/>
        <v>0</v>
      </c>
      <c r="F123" s="82">
        <f t="shared" si="35"/>
        <v>0</v>
      </c>
      <c r="G123" s="82">
        <f t="shared" si="35"/>
        <v>0</v>
      </c>
    </row>
    <row r="124" spans="1:7" x14ac:dyDescent="0.25">
      <c r="A124" s="84" t="s">
        <v>350</v>
      </c>
      <c r="B124" s="76">
        <v>0</v>
      </c>
      <c r="C124" s="76">
        <v>0</v>
      </c>
      <c r="D124" s="76">
        <v>0</v>
      </c>
      <c r="E124" s="76">
        <v>0</v>
      </c>
      <c r="F124" s="76">
        <v>0</v>
      </c>
      <c r="G124" s="76">
        <f>D124-E124</f>
        <v>0</v>
      </c>
    </row>
    <row r="125" spans="1:7" x14ac:dyDescent="0.25">
      <c r="A125" s="84" t="s">
        <v>351</v>
      </c>
      <c r="B125" s="76">
        <v>0</v>
      </c>
      <c r="C125" s="76">
        <v>0</v>
      </c>
      <c r="D125" s="76">
        <v>0</v>
      </c>
      <c r="E125" s="76">
        <v>0</v>
      </c>
      <c r="F125" s="76">
        <v>0</v>
      </c>
      <c r="G125" s="76">
        <f t="shared" ref="G125:G132" si="36">D125-E125</f>
        <v>0</v>
      </c>
    </row>
    <row r="126" spans="1:7" x14ac:dyDescent="0.25">
      <c r="A126" s="84" t="s">
        <v>352</v>
      </c>
      <c r="B126" s="76"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f t="shared" si="36"/>
        <v>0</v>
      </c>
    </row>
    <row r="127" spans="1:7" x14ac:dyDescent="0.25">
      <c r="A127" s="84" t="s">
        <v>353</v>
      </c>
      <c r="B127" s="76">
        <v>0</v>
      </c>
      <c r="C127" s="76">
        <v>0</v>
      </c>
      <c r="D127" s="76">
        <v>0</v>
      </c>
      <c r="E127" s="76">
        <v>0</v>
      </c>
      <c r="F127" s="76">
        <v>0</v>
      </c>
      <c r="G127" s="76">
        <f t="shared" si="36"/>
        <v>0</v>
      </c>
    </row>
    <row r="128" spans="1:7" x14ac:dyDescent="0.25">
      <c r="A128" s="84" t="s">
        <v>354</v>
      </c>
      <c r="B128" s="76">
        <v>0</v>
      </c>
      <c r="C128" s="76">
        <v>0</v>
      </c>
      <c r="D128" s="76">
        <v>0</v>
      </c>
      <c r="E128" s="76">
        <v>0</v>
      </c>
      <c r="F128" s="76">
        <v>0</v>
      </c>
      <c r="G128" s="76">
        <f t="shared" si="36"/>
        <v>0</v>
      </c>
    </row>
    <row r="129" spans="1:7" x14ac:dyDescent="0.25">
      <c r="A129" s="84" t="s">
        <v>355</v>
      </c>
      <c r="B129" s="76">
        <v>0</v>
      </c>
      <c r="C129" s="76">
        <v>0</v>
      </c>
      <c r="D129" s="76">
        <v>0</v>
      </c>
      <c r="E129" s="76">
        <v>0</v>
      </c>
      <c r="F129" s="76">
        <v>0</v>
      </c>
      <c r="G129" s="76">
        <f t="shared" si="36"/>
        <v>0</v>
      </c>
    </row>
    <row r="130" spans="1:7" x14ac:dyDescent="0.25">
      <c r="A130" s="84" t="s">
        <v>356</v>
      </c>
      <c r="B130" s="76">
        <v>0</v>
      </c>
      <c r="C130" s="76">
        <v>0</v>
      </c>
      <c r="D130" s="76">
        <v>0</v>
      </c>
      <c r="E130" s="76">
        <v>0</v>
      </c>
      <c r="F130" s="76">
        <v>0</v>
      </c>
      <c r="G130" s="76">
        <f t="shared" si="36"/>
        <v>0</v>
      </c>
    </row>
    <row r="131" spans="1:7" x14ac:dyDescent="0.25">
      <c r="A131" s="84" t="s">
        <v>357</v>
      </c>
      <c r="B131" s="76">
        <v>0</v>
      </c>
      <c r="C131" s="76">
        <v>0</v>
      </c>
      <c r="D131" s="76">
        <v>0</v>
      </c>
      <c r="E131" s="76">
        <v>0</v>
      </c>
      <c r="F131" s="76">
        <v>0</v>
      </c>
      <c r="G131" s="76">
        <f t="shared" si="36"/>
        <v>0</v>
      </c>
    </row>
    <row r="132" spans="1:7" x14ac:dyDescent="0.25">
      <c r="A132" s="84" t="s">
        <v>358</v>
      </c>
      <c r="B132" s="76">
        <v>0</v>
      </c>
      <c r="C132" s="76">
        <v>0</v>
      </c>
      <c r="D132" s="76">
        <v>0</v>
      </c>
      <c r="E132" s="76">
        <v>0</v>
      </c>
      <c r="F132" s="76">
        <v>0</v>
      </c>
      <c r="G132" s="76">
        <f t="shared" si="36"/>
        <v>0</v>
      </c>
    </row>
    <row r="133" spans="1:7" x14ac:dyDescent="0.25">
      <c r="A133" s="83" t="s">
        <v>359</v>
      </c>
      <c r="B133" s="82">
        <f t="shared" ref="B133:G133" si="37">SUM(B134:B136)</f>
        <v>0</v>
      </c>
      <c r="C133" s="82">
        <f t="shared" si="37"/>
        <v>0</v>
      </c>
      <c r="D133" s="82">
        <f t="shared" si="37"/>
        <v>0</v>
      </c>
      <c r="E133" s="82">
        <f t="shared" si="37"/>
        <v>0</v>
      </c>
      <c r="F133" s="82">
        <f t="shared" si="37"/>
        <v>0</v>
      </c>
      <c r="G133" s="82">
        <f t="shared" si="37"/>
        <v>0</v>
      </c>
    </row>
    <row r="134" spans="1:7" x14ac:dyDescent="0.25">
      <c r="A134" s="84" t="s">
        <v>360</v>
      </c>
      <c r="B134" s="76">
        <v>0</v>
      </c>
      <c r="C134" s="76">
        <v>0</v>
      </c>
      <c r="D134" s="76">
        <v>0</v>
      </c>
      <c r="E134" s="76">
        <v>0</v>
      </c>
      <c r="F134" s="76">
        <v>0</v>
      </c>
      <c r="G134" s="76">
        <f>D134-E134</f>
        <v>0</v>
      </c>
    </row>
    <row r="135" spans="1:7" x14ac:dyDescent="0.25">
      <c r="A135" s="84" t="s">
        <v>361</v>
      </c>
      <c r="B135" s="76">
        <v>0</v>
      </c>
      <c r="C135" s="76">
        <v>0</v>
      </c>
      <c r="D135" s="76">
        <v>0</v>
      </c>
      <c r="E135" s="76">
        <v>0</v>
      </c>
      <c r="F135" s="76">
        <v>0</v>
      </c>
      <c r="G135" s="76">
        <f t="shared" ref="G135:G136" si="38">D135-E135</f>
        <v>0</v>
      </c>
    </row>
    <row r="136" spans="1:7" x14ac:dyDescent="0.25">
      <c r="A136" s="84" t="s">
        <v>362</v>
      </c>
      <c r="B136" s="76">
        <v>0</v>
      </c>
      <c r="C136" s="76">
        <v>0</v>
      </c>
      <c r="D136" s="76">
        <v>0</v>
      </c>
      <c r="E136" s="76">
        <v>0</v>
      </c>
      <c r="F136" s="76">
        <v>0</v>
      </c>
      <c r="G136" s="76">
        <f t="shared" si="38"/>
        <v>0</v>
      </c>
    </row>
    <row r="137" spans="1:7" x14ac:dyDescent="0.25">
      <c r="A137" s="83" t="s">
        <v>363</v>
      </c>
      <c r="B137" s="82">
        <f t="shared" ref="B137:G137" si="39">SUM(B138:B142,B144:B145)</f>
        <v>0</v>
      </c>
      <c r="C137" s="82">
        <f t="shared" si="39"/>
        <v>0</v>
      </c>
      <c r="D137" s="82">
        <f t="shared" si="39"/>
        <v>0</v>
      </c>
      <c r="E137" s="82">
        <f t="shared" si="39"/>
        <v>0</v>
      </c>
      <c r="F137" s="82">
        <f t="shared" si="39"/>
        <v>0</v>
      </c>
      <c r="G137" s="82">
        <f t="shared" si="39"/>
        <v>0</v>
      </c>
    </row>
    <row r="138" spans="1:7" x14ac:dyDescent="0.25">
      <c r="A138" s="84" t="s">
        <v>364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f>D138-E138</f>
        <v>0</v>
      </c>
    </row>
    <row r="139" spans="1:7" x14ac:dyDescent="0.25">
      <c r="A139" s="84" t="s">
        <v>365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f t="shared" ref="G139:G145" si="40">D139-E139</f>
        <v>0</v>
      </c>
    </row>
    <row r="140" spans="1:7" x14ac:dyDescent="0.25">
      <c r="A140" s="84" t="s">
        <v>366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f t="shared" si="40"/>
        <v>0</v>
      </c>
    </row>
    <row r="141" spans="1:7" x14ac:dyDescent="0.25">
      <c r="A141" s="84" t="s">
        <v>367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f t="shared" si="40"/>
        <v>0</v>
      </c>
    </row>
    <row r="142" spans="1:7" x14ac:dyDescent="0.25">
      <c r="A142" s="84" t="s">
        <v>368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f t="shared" si="40"/>
        <v>0</v>
      </c>
    </row>
    <row r="143" spans="1:7" x14ac:dyDescent="0.25">
      <c r="A143" s="84" t="s">
        <v>369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f t="shared" si="40"/>
        <v>0</v>
      </c>
    </row>
    <row r="144" spans="1:7" x14ac:dyDescent="0.25">
      <c r="A144" s="84" t="s">
        <v>370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f t="shared" si="40"/>
        <v>0</v>
      </c>
    </row>
    <row r="145" spans="1:7" x14ac:dyDescent="0.25">
      <c r="A145" s="84" t="s">
        <v>371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f t="shared" si="40"/>
        <v>0</v>
      </c>
    </row>
    <row r="146" spans="1:7" x14ac:dyDescent="0.25">
      <c r="A146" s="83" t="s">
        <v>372</v>
      </c>
      <c r="B146" s="82">
        <f t="shared" ref="B146:G146" si="41">SUM(B147:B149)</f>
        <v>0</v>
      </c>
      <c r="C146" s="82">
        <f t="shared" si="41"/>
        <v>0</v>
      </c>
      <c r="D146" s="82">
        <f t="shared" si="41"/>
        <v>0</v>
      </c>
      <c r="E146" s="82">
        <f t="shared" si="41"/>
        <v>0</v>
      </c>
      <c r="F146" s="82">
        <f t="shared" si="41"/>
        <v>0</v>
      </c>
      <c r="G146" s="82">
        <f t="shared" si="41"/>
        <v>0</v>
      </c>
    </row>
    <row r="147" spans="1:7" x14ac:dyDescent="0.25">
      <c r="A147" s="84" t="s">
        <v>373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f>D147-E147</f>
        <v>0</v>
      </c>
    </row>
    <row r="148" spans="1:7" x14ac:dyDescent="0.25">
      <c r="A148" s="84" t="s">
        <v>374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f t="shared" ref="G148:G149" si="42">D148-E148</f>
        <v>0</v>
      </c>
    </row>
    <row r="149" spans="1:7" x14ac:dyDescent="0.25">
      <c r="A149" s="84" t="s">
        <v>375</v>
      </c>
      <c r="B149" s="76">
        <v>0</v>
      </c>
      <c r="C149" s="76">
        <v>0</v>
      </c>
      <c r="D149" s="76">
        <v>0</v>
      </c>
      <c r="E149" s="76">
        <v>0</v>
      </c>
      <c r="F149" s="76">
        <v>0</v>
      </c>
      <c r="G149" s="76">
        <f t="shared" si="42"/>
        <v>0</v>
      </c>
    </row>
    <row r="150" spans="1:7" x14ac:dyDescent="0.25">
      <c r="A150" s="83" t="s">
        <v>376</v>
      </c>
      <c r="B150" s="82">
        <f t="shared" ref="B150:G150" si="43">SUM(B151:B157)</f>
        <v>0</v>
      </c>
      <c r="C150" s="82">
        <f t="shared" si="43"/>
        <v>0</v>
      </c>
      <c r="D150" s="82">
        <f t="shared" si="43"/>
        <v>0</v>
      </c>
      <c r="E150" s="82">
        <f t="shared" si="43"/>
        <v>0</v>
      </c>
      <c r="F150" s="82">
        <f t="shared" si="43"/>
        <v>0</v>
      </c>
      <c r="G150" s="82">
        <f t="shared" si="43"/>
        <v>0</v>
      </c>
    </row>
    <row r="151" spans="1:7" x14ac:dyDescent="0.25">
      <c r="A151" s="84" t="s">
        <v>377</v>
      </c>
      <c r="B151" s="76">
        <v>0</v>
      </c>
      <c r="C151" s="76">
        <v>0</v>
      </c>
      <c r="D151" s="76">
        <v>0</v>
      </c>
      <c r="E151" s="76">
        <v>0</v>
      </c>
      <c r="F151" s="76">
        <v>0</v>
      </c>
      <c r="G151" s="76">
        <f>D151-E151</f>
        <v>0</v>
      </c>
    </row>
    <row r="152" spans="1:7" x14ac:dyDescent="0.25">
      <c r="A152" s="84" t="s">
        <v>378</v>
      </c>
      <c r="B152" s="76">
        <v>0</v>
      </c>
      <c r="C152" s="76">
        <v>0</v>
      </c>
      <c r="D152" s="76">
        <v>0</v>
      </c>
      <c r="E152" s="76">
        <v>0</v>
      </c>
      <c r="F152" s="76">
        <v>0</v>
      </c>
      <c r="G152" s="76">
        <f t="shared" ref="G152:G157" si="44">D152-E152</f>
        <v>0</v>
      </c>
    </row>
    <row r="153" spans="1:7" x14ac:dyDescent="0.25">
      <c r="A153" s="84" t="s">
        <v>379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f t="shared" si="44"/>
        <v>0</v>
      </c>
    </row>
    <row r="154" spans="1:7" x14ac:dyDescent="0.25">
      <c r="A154" s="86" t="s">
        <v>380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f t="shared" si="44"/>
        <v>0</v>
      </c>
    </row>
    <row r="155" spans="1:7" x14ac:dyDescent="0.25">
      <c r="A155" s="84" t="s">
        <v>381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f t="shared" si="44"/>
        <v>0</v>
      </c>
    </row>
    <row r="156" spans="1:7" x14ac:dyDescent="0.25">
      <c r="A156" s="84" t="s">
        <v>382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f t="shared" si="44"/>
        <v>0</v>
      </c>
    </row>
    <row r="157" spans="1:7" x14ac:dyDescent="0.25">
      <c r="A157" s="84" t="s">
        <v>383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f t="shared" si="44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30" t="s">
        <v>385</v>
      </c>
      <c r="B159" s="89">
        <f t="shared" ref="B159:G159" si="45">B9+B84</f>
        <v>6143600</v>
      </c>
      <c r="C159" s="89">
        <f t="shared" si="45"/>
        <v>257408.61000000004</v>
      </c>
      <c r="D159" s="89">
        <f t="shared" si="45"/>
        <v>6401008.6100000003</v>
      </c>
      <c r="E159" s="89">
        <f t="shared" si="45"/>
        <v>5401174.6600000001</v>
      </c>
      <c r="F159" s="89">
        <f t="shared" si="45"/>
        <v>5383998.6600000001</v>
      </c>
      <c r="G159" s="89">
        <f t="shared" si="45"/>
        <v>999833.95000000042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8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13" zoomScale="78" zoomScaleNormal="70" workbookViewId="0">
      <selection activeCell="I29" sqref="I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8" t="s">
        <v>386</v>
      </c>
      <c r="B1" s="159"/>
      <c r="C1" s="159"/>
      <c r="D1" s="159"/>
      <c r="E1" s="159"/>
      <c r="F1" s="159"/>
      <c r="G1" s="160"/>
    </row>
    <row r="2" spans="1:7" ht="15" customHeight="1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302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387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Del 1 de Enero al 31 de Diciembre de 2023 (b)</v>
      </c>
      <c r="B5" s="113"/>
      <c r="C5" s="113"/>
      <c r="D5" s="113"/>
      <c r="E5" s="113"/>
      <c r="F5" s="113"/>
      <c r="G5" s="114"/>
    </row>
    <row r="6" spans="1:7" ht="41.45" customHeight="1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53" t="s">
        <v>6</v>
      </c>
      <c r="B7" s="155" t="s">
        <v>304</v>
      </c>
      <c r="C7" s="155"/>
      <c r="D7" s="155"/>
      <c r="E7" s="155"/>
      <c r="F7" s="155"/>
      <c r="G7" s="157" t="s">
        <v>305</v>
      </c>
    </row>
    <row r="8" spans="1:7" ht="30" x14ac:dyDescent="0.25">
      <c r="A8" s="154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6"/>
    </row>
    <row r="9" spans="1:7" ht="15.75" customHeight="1" x14ac:dyDescent="0.25">
      <c r="A9" s="27" t="s">
        <v>388</v>
      </c>
      <c r="B9" s="31">
        <f>SUM(B10:B18)</f>
        <v>6143600.0000000009</v>
      </c>
      <c r="C9" s="31">
        <f t="shared" ref="C9:G9" si="0">SUM(C10:C18)</f>
        <v>257408.61000000004</v>
      </c>
      <c r="D9" s="31">
        <f t="shared" si="0"/>
        <v>6401008.6100000013</v>
      </c>
      <c r="E9" s="31">
        <f t="shared" si="0"/>
        <v>5401174.6599999992</v>
      </c>
      <c r="F9" s="31">
        <f t="shared" si="0"/>
        <v>5383998.6599999992</v>
      </c>
      <c r="G9" s="31">
        <f t="shared" si="0"/>
        <v>999833.95000000042</v>
      </c>
    </row>
    <row r="10" spans="1:7" x14ac:dyDescent="0.25">
      <c r="A10" s="182" t="s">
        <v>567</v>
      </c>
      <c r="B10" s="183">
        <v>2199749.2000000002</v>
      </c>
      <c r="C10" s="183">
        <v>55695.41</v>
      </c>
      <c r="D10" s="184">
        <f>B10+C10</f>
        <v>2255444.6100000003</v>
      </c>
      <c r="E10" s="183">
        <v>1883521.63</v>
      </c>
      <c r="F10" s="183">
        <v>1866345.63</v>
      </c>
      <c r="G10" s="184">
        <f>D10-E10</f>
        <v>371922.98000000045</v>
      </c>
    </row>
    <row r="11" spans="1:7" x14ac:dyDescent="0.25">
      <c r="A11" s="182" t="s">
        <v>568</v>
      </c>
      <c r="B11" s="183">
        <v>198975.2</v>
      </c>
      <c r="C11" s="183">
        <v>15379.06</v>
      </c>
      <c r="D11" s="184">
        <f t="shared" ref="D11:D18" si="1">B11+C11</f>
        <v>214354.26</v>
      </c>
      <c r="E11" s="183">
        <v>178842.72</v>
      </c>
      <c r="F11" s="183">
        <v>178842.72</v>
      </c>
      <c r="G11" s="184">
        <f t="shared" ref="G11:G18" si="2">D11-E11</f>
        <v>35511.540000000008</v>
      </c>
    </row>
    <row r="12" spans="1:7" x14ac:dyDescent="0.25">
      <c r="A12" s="182" t="s">
        <v>569</v>
      </c>
      <c r="B12" s="183">
        <v>382412.08</v>
      </c>
      <c r="C12" s="183">
        <v>73600.94</v>
      </c>
      <c r="D12" s="184">
        <f t="shared" si="1"/>
        <v>456013.02</v>
      </c>
      <c r="E12" s="183">
        <v>385431.5</v>
      </c>
      <c r="F12" s="183">
        <v>385431.5</v>
      </c>
      <c r="G12" s="184">
        <f t="shared" si="2"/>
        <v>70581.520000000019</v>
      </c>
    </row>
    <row r="13" spans="1:7" x14ac:dyDescent="0.25">
      <c r="A13" s="182" t="s">
        <v>570</v>
      </c>
      <c r="B13" s="183">
        <v>693222</v>
      </c>
      <c r="C13" s="183">
        <v>124473.85</v>
      </c>
      <c r="D13" s="184">
        <f t="shared" si="1"/>
        <v>817695.85</v>
      </c>
      <c r="E13" s="183">
        <v>698301.03</v>
      </c>
      <c r="F13" s="183">
        <v>698301.03</v>
      </c>
      <c r="G13" s="184">
        <f t="shared" si="2"/>
        <v>119394.81999999995</v>
      </c>
    </row>
    <row r="14" spans="1:7" x14ac:dyDescent="0.25">
      <c r="A14" s="182" t="s">
        <v>571</v>
      </c>
      <c r="B14" s="183">
        <v>760406.32</v>
      </c>
      <c r="C14" s="183">
        <v>69219.45</v>
      </c>
      <c r="D14" s="184">
        <f t="shared" si="1"/>
        <v>829625.7699999999</v>
      </c>
      <c r="E14" s="183">
        <v>711935.58</v>
      </c>
      <c r="F14" s="183">
        <v>711935.58</v>
      </c>
      <c r="G14" s="184">
        <f t="shared" si="2"/>
        <v>117690.18999999994</v>
      </c>
    </row>
    <row r="15" spans="1:7" x14ac:dyDescent="0.25">
      <c r="A15" s="182" t="s">
        <v>572</v>
      </c>
      <c r="B15" s="183">
        <v>504941.04</v>
      </c>
      <c r="C15" s="183">
        <v>99834.32</v>
      </c>
      <c r="D15" s="184">
        <f t="shared" si="1"/>
        <v>604775.36</v>
      </c>
      <c r="E15" s="183">
        <v>430839.82</v>
      </c>
      <c r="F15" s="183">
        <v>430839.82</v>
      </c>
      <c r="G15" s="184">
        <f t="shared" si="2"/>
        <v>173935.53999999998</v>
      </c>
    </row>
    <row r="16" spans="1:7" x14ac:dyDescent="0.25">
      <c r="A16" s="182" t="s">
        <v>573</v>
      </c>
      <c r="B16" s="183">
        <v>140125.92000000001</v>
      </c>
      <c r="C16" s="183">
        <v>-96770.52</v>
      </c>
      <c r="D16" s="184">
        <f t="shared" si="1"/>
        <v>43355.400000000009</v>
      </c>
      <c r="E16" s="183">
        <v>22532.720000000001</v>
      </c>
      <c r="F16" s="183">
        <v>22532.720000000001</v>
      </c>
      <c r="G16" s="184">
        <f t="shared" si="2"/>
        <v>20822.680000000008</v>
      </c>
    </row>
    <row r="17" spans="1:7" x14ac:dyDescent="0.25">
      <c r="A17" s="182" t="s">
        <v>574</v>
      </c>
      <c r="B17" s="183">
        <v>1263768.24</v>
      </c>
      <c r="C17" s="183">
        <v>-286827.71999999997</v>
      </c>
      <c r="D17" s="184">
        <f t="shared" si="1"/>
        <v>976940.52</v>
      </c>
      <c r="E17" s="183">
        <v>976940.52</v>
      </c>
      <c r="F17" s="183">
        <v>976940.52</v>
      </c>
      <c r="G17" s="184">
        <f t="shared" si="2"/>
        <v>0</v>
      </c>
    </row>
    <row r="18" spans="1:7" x14ac:dyDescent="0.25">
      <c r="A18" s="182" t="s">
        <v>575</v>
      </c>
      <c r="B18" s="183">
        <v>0</v>
      </c>
      <c r="C18" s="183">
        <v>202803.82</v>
      </c>
      <c r="D18" s="184">
        <f t="shared" si="1"/>
        <v>202803.82</v>
      </c>
      <c r="E18" s="183">
        <v>112829.14</v>
      </c>
      <c r="F18" s="183">
        <v>112829.14</v>
      </c>
      <c r="G18" s="184">
        <f t="shared" si="2"/>
        <v>89974.680000000008</v>
      </c>
    </row>
    <row r="19" spans="1:7" x14ac:dyDescent="0.25">
      <c r="A19" s="3" t="s">
        <v>397</v>
      </c>
      <c r="B19" s="4">
        <f>SUM(B20:B27)</f>
        <v>0</v>
      </c>
      <c r="C19" s="4">
        <f t="shared" ref="C19:G19" si="3">SUM(C20:C27)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</row>
    <row r="20" spans="1:7" x14ac:dyDescent="0.25">
      <c r="A20" s="64" t="s">
        <v>389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64" t="s">
        <v>390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64" t="s">
        <v>391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64" t="s">
        <v>392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64" t="s">
        <v>393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64" t="s">
        <v>394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64" t="s">
        <v>395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64" t="s">
        <v>396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32" t="s">
        <v>153</v>
      </c>
      <c r="B28" s="50"/>
      <c r="C28" s="50"/>
      <c r="D28" s="50"/>
      <c r="E28" s="50"/>
      <c r="F28" s="50"/>
      <c r="G28" s="50"/>
    </row>
    <row r="29" spans="1:7" x14ac:dyDescent="0.25">
      <c r="A29" s="3" t="s">
        <v>385</v>
      </c>
      <c r="B29" s="4">
        <f>SUM(B19,B9)</f>
        <v>6143600.0000000009</v>
      </c>
      <c r="C29" s="4">
        <f t="shared" ref="C29:G29" si="4">SUM(C19,C9)</f>
        <v>257408.61000000004</v>
      </c>
      <c r="D29" s="4">
        <f t="shared" si="4"/>
        <v>6401008.6100000013</v>
      </c>
      <c r="E29" s="4">
        <f t="shared" si="4"/>
        <v>5401174.6599999992</v>
      </c>
      <c r="F29" s="4">
        <f t="shared" si="4"/>
        <v>5383998.6599999992</v>
      </c>
      <c r="G29" s="4">
        <f t="shared" si="4"/>
        <v>999833.95000000042</v>
      </c>
    </row>
    <row r="30" spans="1:7" x14ac:dyDescent="0.25">
      <c r="A30" s="56"/>
      <c r="B30" s="56"/>
      <c r="C30" s="56"/>
      <c r="D30" s="56"/>
      <c r="E30" s="56"/>
      <c r="F30" s="56"/>
      <c r="G30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28:G29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75" zoomScaleNormal="7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4" t="s">
        <v>398</v>
      </c>
      <c r="B1" s="165"/>
      <c r="C1" s="165"/>
      <c r="D1" s="165"/>
      <c r="E1" s="165"/>
      <c r="F1" s="165"/>
      <c r="G1" s="165"/>
    </row>
    <row r="2" spans="1:7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399</v>
      </c>
      <c r="B3" s="113"/>
      <c r="C3" s="113"/>
      <c r="D3" s="113"/>
      <c r="E3" s="113"/>
      <c r="F3" s="113"/>
      <c r="G3" s="114"/>
    </row>
    <row r="4" spans="1:7" x14ac:dyDescent="0.25">
      <c r="A4" s="112" t="s">
        <v>400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2023 (b)</v>
      </c>
      <c r="B5" s="113"/>
      <c r="C5" s="113"/>
      <c r="D5" s="113"/>
      <c r="E5" s="113"/>
      <c r="F5" s="113"/>
      <c r="G5" s="114"/>
    </row>
    <row r="6" spans="1:7" ht="41.45" customHeight="1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53" t="s">
        <v>6</v>
      </c>
      <c r="B7" s="161" t="s">
        <v>304</v>
      </c>
      <c r="C7" s="162"/>
      <c r="D7" s="162"/>
      <c r="E7" s="162"/>
      <c r="F7" s="163"/>
      <c r="G7" s="157" t="s">
        <v>401</v>
      </c>
    </row>
    <row r="8" spans="1:7" ht="30" x14ac:dyDescent="0.25">
      <c r="A8" s="154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6"/>
    </row>
    <row r="9" spans="1:7" ht="16.5" customHeight="1" x14ac:dyDescent="0.25">
      <c r="A9" s="27" t="s">
        <v>403</v>
      </c>
      <c r="B9" s="31">
        <f>SUM(B10,B19,B27,B37)</f>
        <v>6143600</v>
      </c>
      <c r="C9" s="31">
        <f t="shared" ref="C9:G9" si="0">SUM(C10,C19,C27,C37)</f>
        <v>257408.61</v>
      </c>
      <c r="D9" s="31">
        <f t="shared" si="0"/>
        <v>6401008.6100000003</v>
      </c>
      <c r="E9" s="31">
        <f t="shared" si="0"/>
        <v>5401174.6600000001</v>
      </c>
      <c r="F9" s="31">
        <f t="shared" si="0"/>
        <v>5383998.6600000001</v>
      </c>
      <c r="G9" s="31">
        <f t="shared" si="0"/>
        <v>999833.95000000065</v>
      </c>
    </row>
    <row r="10" spans="1:7" ht="15" customHeight="1" x14ac:dyDescent="0.25">
      <c r="A10" s="59" t="s">
        <v>404</v>
      </c>
      <c r="B10" s="48">
        <f>SUM(B11:B18)</f>
        <v>3802618.5600000005</v>
      </c>
      <c r="C10" s="48">
        <f t="shared" ref="C10:G10" si="1">SUM(C11:C18)</f>
        <v>-312523.77</v>
      </c>
      <c r="D10" s="48">
        <f t="shared" si="1"/>
        <v>3490094.7900000005</v>
      </c>
      <c r="E10" s="48">
        <f t="shared" si="1"/>
        <v>3061837.59</v>
      </c>
      <c r="F10" s="48">
        <f t="shared" si="1"/>
        <v>3044661.59</v>
      </c>
      <c r="G10" s="48">
        <f t="shared" si="1"/>
        <v>428257.20000000065</v>
      </c>
    </row>
    <row r="11" spans="1:7" x14ac:dyDescent="0.25">
      <c r="A11" s="77" t="s">
        <v>405</v>
      </c>
      <c r="B11" s="185">
        <v>0</v>
      </c>
      <c r="C11" s="185">
        <v>0</v>
      </c>
      <c r="D11" s="185">
        <f>B11+C11</f>
        <v>0</v>
      </c>
      <c r="E11" s="185">
        <v>0</v>
      </c>
      <c r="F11" s="185">
        <v>0</v>
      </c>
      <c r="G11" s="185">
        <f>D11-E11</f>
        <v>0</v>
      </c>
    </row>
    <row r="12" spans="1:7" x14ac:dyDescent="0.25">
      <c r="A12" s="77" t="s">
        <v>406</v>
      </c>
      <c r="B12" s="186">
        <v>1602869.36</v>
      </c>
      <c r="C12" s="186">
        <v>-368219.18</v>
      </c>
      <c r="D12" s="185">
        <f t="shared" ref="D12:D18" si="2">B12+C12</f>
        <v>1234650.1800000002</v>
      </c>
      <c r="E12" s="186">
        <v>1178315.96</v>
      </c>
      <c r="F12" s="186">
        <v>1178315.96</v>
      </c>
      <c r="G12" s="185">
        <f t="shared" ref="G12:G18" si="3">D12-E12</f>
        <v>56334.220000000205</v>
      </c>
    </row>
    <row r="13" spans="1:7" x14ac:dyDescent="0.25">
      <c r="A13" s="77" t="s">
        <v>407</v>
      </c>
      <c r="B13" s="186">
        <v>2199749.2000000002</v>
      </c>
      <c r="C13" s="186">
        <v>55695.41</v>
      </c>
      <c r="D13" s="185">
        <f t="shared" si="2"/>
        <v>2255444.6100000003</v>
      </c>
      <c r="E13" s="186">
        <v>1883521.63</v>
      </c>
      <c r="F13" s="186">
        <v>1866345.63</v>
      </c>
      <c r="G13" s="185">
        <f t="shared" si="3"/>
        <v>371922.98000000045</v>
      </c>
    </row>
    <row r="14" spans="1:7" x14ac:dyDescent="0.25">
      <c r="A14" s="77" t="s">
        <v>408</v>
      </c>
      <c r="B14" s="185">
        <v>0</v>
      </c>
      <c r="C14" s="185">
        <v>0</v>
      </c>
      <c r="D14" s="185">
        <f t="shared" si="2"/>
        <v>0</v>
      </c>
      <c r="E14" s="185">
        <v>0</v>
      </c>
      <c r="F14" s="185">
        <v>0</v>
      </c>
      <c r="G14" s="185">
        <f t="shared" si="3"/>
        <v>0</v>
      </c>
    </row>
    <row r="15" spans="1:7" x14ac:dyDescent="0.25">
      <c r="A15" s="77" t="s">
        <v>409</v>
      </c>
      <c r="B15" s="185">
        <v>0</v>
      </c>
      <c r="C15" s="185">
        <v>0</v>
      </c>
      <c r="D15" s="185">
        <f t="shared" si="2"/>
        <v>0</v>
      </c>
      <c r="E15" s="185">
        <v>0</v>
      </c>
      <c r="F15" s="185">
        <v>0</v>
      </c>
      <c r="G15" s="185">
        <f t="shared" si="3"/>
        <v>0</v>
      </c>
    </row>
    <row r="16" spans="1:7" x14ac:dyDescent="0.25">
      <c r="A16" s="77" t="s">
        <v>410</v>
      </c>
      <c r="B16" s="185">
        <v>0</v>
      </c>
      <c r="C16" s="185">
        <v>0</v>
      </c>
      <c r="D16" s="185">
        <f t="shared" si="2"/>
        <v>0</v>
      </c>
      <c r="E16" s="185">
        <v>0</v>
      </c>
      <c r="F16" s="185">
        <v>0</v>
      </c>
      <c r="G16" s="185">
        <f t="shared" si="3"/>
        <v>0</v>
      </c>
    </row>
    <row r="17" spans="1:7" x14ac:dyDescent="0.25">
      <c r="A17" s="77" t="s">
        <v>411</v>
      </c>
      <c r="B17" s="185">
        <v>0</v>
      </c>
      <c r="C17" s="185">
        <v>0</v>
      </c>
      <c r="D17" s="185">
        <f t="shared" si="2"/>
        <v>0</v>
      </c>
      <c r="E17" s="185">
        <v>0</v>
      </c>
      <c r="F17" s="185">
        <v>0</v>
      </c>
      <c r="G17" s="185">
        <f t="shared" si="3"/>
        <v>0</v>
      </c>
    </row>
    <row r="18" spans="1:7" x14ac:dyDescent="0.25">
      <c r="A18" s="77" t="s">
        <v>412</v>
      </c>
      <c r="B18" s="185">
        <v>0</v>
      </c>
      <c r="C18" s="185">
        <v>0</v>
      </c>
      <c r="D18" s="185">
        <f t="shared" si="2"/>
        <v>0</v>
      </c>
      <c r="E18" s="185">
        <v>0</v>
      </c>
      <c r="F18" s="185">
        <v>0</v>
      </c>
      <c r="G18" s="185">
        <f t="shared" si="3"/>
        <v>0</v>
      </c>
    </row>
    <row r="19" spans="1:7" x14ac:dyDescent="0.25">
      <c r="A19" s="59" t="s">
        <v>413</v>
      </c>
      <c r="B19" s="48">
        <f>SUM(B20:B26)</f>
        <v>2340981.44</v>
      </c>
      <c r="C19" s="48">
        <f t="shared" ref="C19:G19" si="4">SUM(C20:C26)</f>
        <v>569932.38</v>
      </c>
      <c r="D19" s="48">
        <f t="shared" si="4"/>
        <v>2910913.82</v>
      </c>
      <c r="E19" s="48">
        <f t="shared" si="4"/>
        <v>2339337.0699999998</v>
      </c>
      <c r="F19" s="48">
        <f t="shared" si="4"/>
        <v>2339337.0699999998</v>
      </c>
      <c r="G19" s="48">
        <f t="shared" si="4"/>
        <v>571576.75</v>
      </c>
    </row>
    <row r="20" spans="1:7" x14ac:dyDescent="0.25">
      <c r="A20" s="77" t="s">
        <v>414</v>
      </c>
      <c r="B20" s="185">
        <v>0</v>
      </c>
      <c r="C20" s="185">
        <v>0</v>
      </c>
      <c r="D20" s="185">
        <f t="shared" ref="D20:D26" si="5">B20+C20</f>
        <v>0</v>
      </c>
      <c r="E20" s="185">
        <v>0</v>
      </c>
      <c r="F20" s="185">
        <v>0</v>
      </c>
      <c r="G20" s="185">
        <f t="shared" ref="G20:G26" si="6">D20-E20</f>
        <v>0</v>
      </c>
    </row>
    <row r="21" spans="1:7" x14ac:dyDescent="0.25">
      <c r="A21" s="77" t="s">
        <v>415</v>
      </c>
      <c r="B21" s="186">
        <v>382412.08</v>
      </c>
      <c r="C21" s="186">
        <v>73600.94</v>
      </c>
      <c r="D21" s="185">
        <f t="shared" si="5"/>
        <v>456013.02</v>
      </c>
      <c r="E21" s="186">
        <v>385431.5</v>
      </c>
      <c r="F21" s="186">
        <v>385431.5</v>
      </c>
      <c r="G21" s="185">
        <f t="shared" si="6"/>
        <v>70581.520000000019</v>
      </c>
    </row>
    <row r="22" spans="1:7" x14ac:dyDescent="0.25">
      <c r="A22" s="77" t="s">
        <v>416</v>
      </c>
      <c r="B22" s="186">
        <v>1198163.04</v>
      </c>
      <c r="C22" s="186">
        <v>427111.99</v>
      </c>
      <c r="D22" s="185">
        <f t="shared" si="5"/>
        <v>1625275.03</v>
      </c>
      <c r="E22" s="186">
        <v>1241969.99</v>
      </c>
      <c r="F22" s="186">
        <v>1241969.99</v>
      </c>
      <c r="G22" s="185">
        <f t="shared" si="6"/>
        <v>383305.04000000004</v>
      </c>
    </row>
    <row r="23" spans="1:7" x14ac:dyDescent="0.25">
      <c r="A23" s="77" t="s">
        <v>417</v>
      </c>
      <c r="B23" s="185">
        <v>0</v>
      </c>
      <c r="C23" s="185">
        <v>0</v>
      </c>
      <c r="D23" s="185">
        <f t="shared" si="5"/>
        <v>0</v>
      </c>
      <c r="E23" s="185">
        <v>0</v>
      </c>
      <c r="F23" s="185">
        <v>0</v>
      </c>
      <c r="G23" s="185">
        <f t="shared" si="6"/>
        <v>0</v>
      </c>
    </row>
    <row r="24" spans="1:7" x14ac:dyDescent="0.25">
      <c r="A24" s="77" t="s">
        <v>418</v>
      </c>
      <c r="B24" s="185">
        <v>0</v>
      </c>
      <c r="C24" s="185">
        <v>0</v>
      </c>
      <c r="D24" s="185">
        <f t="shared" si="5"/>
        <v>0</v>
      </c>
      <c r="E24" s="185">
        <v>0</v>
      </c>
      <c r="F24" s="185">
        <v>0</v>
      </c>
      <c r="G24" s="185">
        <f t="shared" si="6"/>
        <v>0</v>
      </c>
    </row>
    <row r="25" spans="1:7" x14ac:dyDescent="0.25">
      <c r="A25" s="77" t="s">
        <v>419</v>
      </c>
      <c r="B25" s="186">
        <v>760406.32</v>
      </c>
      <c r="C25" s="186">
        <v>69219.45</v>
      </c>
      <c r="D25" s="185">
        <f t="shared" si="5"/>
        <v>829625.7699999999</v>
      </c>
      <c r="E25" s="186">
        <v>711935.58</v>
      </c>
      <c r="F25" s="186">
        <v>711935.58</v>
      </c>
      <c r="G25" s="185">
        <f t="shared" si="6"/>
        <v>117690.18999999994</v>
      </c>
    </row>
    <row r="26" spans="1:7" x14ac:dyDescent="0.25">
      <c r="A26" s="77" t="s">
        <v>420</v>
      </c>
      <c r="B26" s="185">
        <v>0</v>
      </c>
      <c r="C26" s="185">
        <v>0</v>
      </c>
      <c r="D26" s="185">
        <f t="shared" si="5"/>
        <v>0</v>
      </c>
      <c r="E26" s="185">
        <v>0</v>
      </c>
      <c r="F26" s="185">
        <v>0</v>
      </c>
      <c r="G26" s="185">
        <f t="shared" si="6"/>
        <v>0</v>
      </c>
    </row>
    <row r="27" spans="1:7" x14ac:dyDescent="0.25">
      <c r="A27" s="59" t="s">
        <v>421</v>
      </c>
      <c r="B27" s="48">
        <f>SUM(B28:B36)</f>
        <v>0</v>
      </c>
      <c r="C27" s="48">
        <f t="shared" ref="C27:G27" si="7">SUM(C28:C36)</f>
        <v>0</v>
      </c>
      <c r="D27" s="48">
        <f t="shared" si="7"/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</row>
    <row r="28" spans="1:7" x14ac:dyDescent="0.25">
      <c r="A28" s="79" t="s">
        <v>422</v>
      </c>
      <c r="B28" s="185">
        <v>0</v>
      </c>
      <c r="C28" s="185">
        <v>0</v>
      </c>
      <c r="D28" s="185">
        <f t="shared" ref="D28:D36" si="8">B28+C28</f>
        <v>0</v>
      </c>
      <c r="E28" s="185">
        <v>0</v>
      </c>
      <c r="F28" s="185">
        <v>0</v>
      </c>
      <c r="G28" s="185">
        <f t="shared" ref="G28:G36" si="9">D28-E28</f>
        <v>0</v>
      </c>
    </row>
    <row r="29" spans="1:7" x14ac:dyDescent="0.25">
      <c r="A29" s="77" t="s">
        <v>423</v>
      </c>
      <c r="B29" s="185">
        <v>0</v>
      </c>
      <c r="C29" s="185">
        <v>0</v>
      </c>
      <c r="D29" s="185">
        <f t="shared" si="8"/>
        <v>0</v>
      </c>
      <c r="E29" s="185">
        <v>0</v>
      </c>
      <c r="F29" s="185">
        <v>0</v>
      </c>
      <c r="G29" s="185">
        <f t="shared" si="9"/>
        <v>0</v>
      </c>
    </row>
    <row r="30" spans="1:7" x14ac:dyDescent="0.25">
      <c r="A30" s="77" t="s">
        <v>424</v>
      </c>
      <c r="B30" s="185">
        <v>0</v>
      </c>
      <c r="C30" s="185">
        <v>0</v>
      </c>
      <c r="D30" s="185">
        <f t="shared" si="8"/>
        <v>0</v>
      </c>
      <c r="E30" s="185">
        <v>0</v>
      </c>
      <c r="F30" s="185">
        <v>0</v>
      </c>
      <c r="G30" s="185">
        <f t="shared" si="9"/>
        <v>0</v>
      </c>
    </row>
    <row r="31" spans="1:7" x14ac:dyDescent="0.25">
      <c r="A31" s="77" t="s">
        <v>425</v>
      </c>
      <c r="B31" s="185">
        <v>0</v>
      </c>
      <c r="C31" s="185">
        <v>0</v>
      </c>
      <c r="D31" s="185">
        <f t="shared" si="8"/>
        <v>0</v>
      </c>
      <c r="E31" s="185">
        <v>0</v>
      </c>
      <c r="F31" s="185">
        <v>0</v>
      </c>
      <c r="G31" s="185">
        <f t="shared" si="9"/>
        <v>0</v>
      </c>
    </row>
    <row r="32" spans="1:7" x14ac:dyDescent="0.25">
      <c r="A32" s="77" t="s">
        <v>426</v>
      </c>
      <c r="B32" s="185">
        <v>0</v>
      </c>
      <c r="C32" s="185">
        <v>0</v>
      </c>
      <c r="D32" s="185">
        <f t="shared" si="8"/>
        <v>0</v>
      </c>
      <c r="E32" s="185">
        <v>0</v>
      </c>
      <c r="F32" s="185">
        <v>0</v>
      </c>
      <c r="G32" s="185">
        <f t="shared" si="9"/>
        <v>0</v>
      </c>
    </row>
    <row r="33" spans="1:7" ht="14.45" customHeight="1" x14ac:dyDescent="0.25">
      <c r="A33" s="77" t="s">
        <v>427</v>
      </c>
      <c r="B33" s="185">
        <v>0</v>
      </c>
      <c r="C33" s="185">
        <v>0</v>
      </c>
      <c r="D33" s="185">
        <f t="shared" si="8"/>
        <v>0</v>
      </c>
      <c r="E33" s="185">
        <v>0</v>
      </c>
      <c r="F33" s="185">
        <v>0</v>
      </c>
      <c r="G33" s="185">
        <f t="shared" si="9"/>
        <v>0</v>
      </c>
    </row>
    <row r="34" spans="1:7" ht="14.45" customHeight="1" x14ac:dyDescent="0.25">
      <c r="A34" s="77" t="s">
        <v>428</v>
      </c>
      <c r="B34" s="185">
        <v>0</v>
      </c>
      <c r="C34" s="185">
        <v>0</v>
      </c>
      <c r="D34" s="185">
        <f t="shared" si="8"/>
        <v>0</v>
      </c>
      <c r="E34" s="185">
        <v>0</v>
      </c>
      <c r="F34" s="185">
        <v>0</v>
      </c>
      <c r="G34" s="185">
        <f t="shared" si="9"/>
        <v>0</v>
      </c>
    </row>
    <row r="35" spans="1:7" ht="14.45" customHeight="1" x14ac:dyDescent="0.25">
      <c r="A35" s="77" t="s">
        <v>429</v>
      </c>
      <c r="B35" s="185">
        <v>0</v>
      </c>
      <c r="C35" s="185">
        <v>0</v>
      </c>
      <c r="D35" s="185">
        <f t="shared" si="8"/>
        <v>0</v>
      </c>
      <c r="E35" s="185">
        <v>0</v>
      </c>
      <c r="F35" s="185">
        <v>0</v>
      </c>
      <c r="G35" s="185">
        <f t="shared" si="9"/>
        <v>0</v>
      </c>
    </row>
    <row r="36" spans="1:7" ht="14.45" customHeight="1" x14ac:dyDescent="0.25">
      <c r="A36" s="77" t="s">
        <v>430</v>
      </c>
      <c r="B36" s="185">
        <v>0</v>
      </c>
      <c r="C36" s="185">
        <v>0</v>
      </c>
      <c r="D36" s="185">
        <f t="shared" si="8"/>
        <v>0</v>
      </c>
      <c r="E36" s="185">
        <v>0</v>
      </c>
      <c r="F36" s="185">
        <v>0</v>
      </c>
      <c r="G36" s="185">
        <f t="shared" si="9"/>
        <v>0</v>
      </c>
    </row>
    <row r="37" spans="1:7" ht="14.45" customHeight="1" x14ac:dyDescent="0.25">
      <c r="A37" s="60" t="s">
        <v>431</v>
      </c>
      <c r="B37" s="48">
        <f>SUM(B38:B41)</f>
        <v>0</v>
      </c>
      <c r="C37" s="48">
        <f t="shared" ref="C37:G37" si="10">SUM(C38:C41)</f>
        <v>0</v>
      </c>
      <c r="D37" s="48">
        <f t="shared" si="10"/>
        <v>0</v>
      </c>
      <c r="E37" s="48">
        <f t="shared" si="10"/>
        <v>0</v>
      </c>
      <c r="F37" s="48">
        <f t="shared" si="10"/>
        <v>0</v>
      </c>
      <c r="G37" s="48">
        <f t="shared" si="10"/>
        <v>0</v>
      </c>
    </row>
    <row r="38" spans="1:7" x14ac:dyDescent="0.25">
      <c r="A38" s="79" t="s">
        <v>432</v>
      </c>
      <c r="B38" s="185">
        <v>0</v>
      </c>
      <c r="C38" s="185">
        <v>0</v>
      </c>
      <c r="D38" s="185">
        <f t="shared" ref="D38:D41" si="11">B38+C38</f>
        <v>0</v>
      </c>
      <c r="E38" s="185">
        <v>0</v>
      </c>
      <c r="F38" s="185">
        <v>0</v>
      </c>
      <c r="G38" s="185">
        <f t="shared" ref="G38:G41" si="12">D38-E38</f>
        <v>0</v>
      </c>
    </row>
    <row r="39" spans="1:7" ht="30" x14ac:dyDescent="0.25">
      <c r="A39" s="79" t="s">
        <v>433</v>
      </c>
      <c r="B39" s="185">
        <v>0</v>
      </c>
      <c r="C39" s="185">
        <v>0</v>
      </c>
      <c r="D39" s="185">
        <f t="shared" si="11"/>
        <v>0</v>
      </c>
      <c r="E39" s="185">
        <v>0</v>
      </c>
      <c r="F39" s="185">
        <v>0</v>
      </c>
      <c r="G39" s="185">
        <f t="shared" si="12"/>
        <v>0</v>
      </c>
    </row>
    <row r="40" spans="1:7" x14ac:dyDescent="0.25">
      <c r="A40" s="79" t="s">
        <v>434</v>
      </c>
      <c r="B40" s="185">
        <v>0</v>
      </c>
      <c r="C40" s="185">
        <v>0</v>
      </c>
      <c r="D40" s="185">
        <f t="shared" si="11"/>
        <v>0</v>
      </c>
      <c r="E40" s="185">
        <v>0</v>
      </c>
      <c r="F40" s="185">
        <v>0</v>
      </c>
      <c r="G40" s="185">
        <f t="shared" si="12"/>
        <v>0</v>
      </c>
    </row>
    <row r="41" spans="1:7" x14ac:dyDescent="0.25">
      <c r="A41" s="79" t="s">
        <v>435</v>
      </c>
      <c r="B41" s="185">
        <v>0</v>
      </c>
      <c r="C41" s="185">
        <v>0</v>
      </c>
      <c r="D41" s="185">
        <f t="shared" si="11"/>
        <v>0</v>
      </c>
      <c r="E41" s="185">
        <v>0</v>
      </c>
      <c r="F41" s="185">
        <v>0</v>
      </c>
      <c r="G41" s="185">
        <f t="shared" si="12"/>
        <v>0</v>
      </c>
    </row>
    <row r="42" spans="1:7" x14ac:dyDescent="0.25">
      <c r="A42" s="79"/>
      <c r="B42" s="54"/>
      <c r="C42" s="54"/>
      <c r="D42" s="54"/>
      <c r="E42" s="54"/>
      <c r="F42" s="54"/>
      <c r="G42" s="54"/>
    </row>
    <row r="43" spans="1:7" x14ac:dyDescent="0.25">
      <c r="A43" s="3" t="s">
        <v>436</v>
      </c>
      <c r="B43" s="4">
        <f>SUM(B44,B53,B61,B71)</f>
        <v>0</v>
      </c>
      <c r="C43" s="4">
        <f t="shared" ref="C43:G43" si="13">SUM(C44,C53,C61,C71)</f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9" t="s">
        <v>404</v>
      </c>
      <c r="B44" s="48">
        <f>SUM(B45:B52)</f>
        <v>0</v>
      </c>
      <c r="C44" s="48">
        <f t="shared" ref="C44:G44" si="14">SUM(C45:C52)</f>
        <v>0</v>
      </c>
      <c r="D44" s="48">
        <f t="shared" si="14"/>
        <v>0</v>
      </c>
      <c r="E44" s="48">
        <f t="shared" si="14"/>
        <v>0</v>
      </c>
      <c r="F44" s="48">
        <f t="shared" si="14"/>
        <v>0</v>
      </c>
      <c r="G44" s="48">
        <f t="shared" si="14"/>
        <v>0</v>
      </c>
    </row>
    <row r="45" spans="1:7" x14ac:dyDescent="0.25">
      <c r="A45" s="79" t="s">
        <v>405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</row>
    <row r="46" spans="1:7" x14ac:dyDescent="0.25">
      <c r="A46" s="79" t="s">
        <v>406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</row>
    <row r="47" spans="1:7" x14ac:dyDescent="0.25">
      <c r="A47" s="79" t="s">
        <v>407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</row>
    <row r="48" spans="1:7" x14ac:dyDescent="0.25">
      <c r="A48" s="79" t="s">
        <v>408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</row>
    <row r="49" spans="1:7" x14ac:dyDescent="0.25">
      <c r="A49" s="79" t="s">
        <v>409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</row>
    <row r="50" spans="1:7" x14ac:dyDescent="0.25">
      <c r="A50" s="79" t="s">
        <v>410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25">
      <c r="A51" s="79" t="s">
        <v>411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x14ac:dyDescent="0.25">
      <c r="A52" s="79" t="s">
        <v>412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25">
      <c r="A53" s="59" t="s">
        <v>413</v>
      </c>
      <c r="B53" s="48">
        <f>SUM(B54:B60)</f>
        <v>0</v>
      </c>
      <c r="C53" s="48">
        <f t="shared" ref="C53:G53" si="15">SUM(C54:C60)</f>
        <v>0</v>
      </c>
      <c r="D53" s="48">
        <f t="shared" si="15"/>
        <v>0</v>
      </c>
      <c r="E53" s="48">
        <f t="shared" si="15"/>
        <v>0</v>
      </c>
      <c r="F53" s="48">
        <f t="shared" si="15"/>
        <v>0</v>
      </c>
      <c r="G53" s="48">
        <f t="shared" si="15"/>
        <v>0</v>
      </c>
    </row>
    <row r="54" spans="1:7" x14ac:dyDescent="0.25">
      <c r="A54" s="79" t="s">
        <v>414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</row>
    <row r="55" spans="1:7" x14ac:dyDescent="0.25">
      <c r="A55" s="79" t="s">
        <v>415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</row>
    <row r="56" spans="1:7" x14ac:dyDescent="0.25">
      <c r="A56" s="79" t="s">
        <v>416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</row>
    <row r="57" spans="1:7" x14ac:dyDescent="0.25">
      <c r="A57" s="80" t="s">
        <v>417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</row>
    <row r="58" spans="1:7" x14ac:dyDescent="0.25">
      <c r="A58" s="79" t="s">
        <v>418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</row>
    <row r="59" spans="1:7" x14ac:dyDescent="0.25">
      <c r="A59" s="79" t="s">
        <v>419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</row>
    <row r="60" spans="1:7" x14ac:dyDescent="0.25">
      <c r="A60" s="79" t="s">
        <v>420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25">
      <c r="A61" s="59" t="s">
        <v>421</v>
      </c>
      <c r="B61" s="48">
        <f>SUM(B62:B70)</f>
        <v>0</v>
      </c>
      <c r="C61" s="48">
        <f t="shared" ref="C61:G61" si="16">SUM(C62:C70)</f>
        <v>0</v>
      </c>
      <c r="D61" s="48">
        <f t="shared" si="16"/>
        <v>0</v>
      </c>
      <c r="E61" s="48">
        <f t="shared" si="16"/>
        <v>0</v>
      </c>
      <c r="F61" s="48">
        <f t="shared" si="16"/>
        <v>0</v>
      </c>
      <c r="G61" s="48">
        <f t="shared" si="16"/>
        <v>0</v>
      </c>
    </row>
    <row r="62" spans="1:7" x14ac:dyDescent="0.25">
      <c r="A62" s="79" t="s">
        <v>422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25">
      <c r="A63" s="79" t="s">
        <v>423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</row>
    <row r="64" spans="1:7" x14ac:dyDescent="0.25">
      <c r="A64" s="79" t="s">
        <v>424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</row>
    <row r="65" spans="1:7" x14ac:dyDescent="0.25">
      <c r="A65" s="79" t="s">
        <v>425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</row>
    <row r="66" spans="1:7" x14ac:dyDescent="0.25">
      <c r="A66" s="79" t="s">
        <v>426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</row>
    <row r="67" spans="1:7" x14ac:dyDescent="0.25">
      <c r="A67" s="79" t="s">
        <v>427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</row>
    <row r="68" spans="1:7" x14ac:dyDescent="0.25">
      <c r="A68" s="79" t="s">
        <v>428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</row>
    <row r="69" spans="1:7" x14ac:dyDescent="0.25">
      <c r="A69" s="79" t="s">
        <v>429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</row>
    <row r="70" spans="1:7" x14ac:dyDescent="0.25">
      <c r="A70" s="79" t="s">
        <v>430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</row>
    <row r="71" spans="1:7" x14ac:dyDescent="0.25">
      <c r="A71" s="60" t="s">
        <v>431</v>
      </c>
      <c r="B71" s="48">
        <f>SUM(B72:B75)</f>
        <v>0</v>
      </c>
      <c r="C71" s="48">
        <f t="shared" ref="C71:G71" si="17">SUM(C72:C75)</f>
        <v>0</v>
      </c>
      <c r="D71" s="48">
        <f t="shared" si="17"/>
        <v>0</v>
      </c>
      <c r="E71" s="48">
        <f t="shared" si="17"/>
        <v>0</v>
      </c>
      <c r="F71" s="48">
        <f t="shared" si="17"/>
        <v>0</v>
      </c>
      <c r="G71" s="48">
        <f t="shared" si="17"/>
        <v>0</v>
      </c>
    </row>
    <row r="72" spans="1:7" x14ac:dyDescent="0.25">
      <c r="A72" s="79" t="s">
        <v>432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</row>
    <row r="73" spans="1:7" ht="30" x14ac:dyDescent="0.25">
      <c r="A73" s="79" t="s">
        <v>433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</row>
    <row r="74" spans="1:7" x14ac:dyDescent="0.25">
      <c r="A74" s="79" t="s">
        <v>434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</row>
    <row r="75" spans="1:7" x14ac:dyDescent="0.25">
      <c r="A75" s="79" t="s">
        <v>435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</row>
    <row r="76" spans="1:7" x14ac:dyDescent="0.25">
      <c r="A76" s="46"/>
      <c r="B76" s="50"/>
      <c r="C76" s="50"/>
      <c r="D76" s="50"/>
      <c r="E76" s="50"/>
      <c r="F76" s="50"/>
      <c r="G76" s="50"/>
    </row>
    <row r="77" spans="1:7" x14ac:dyDescent="0.25">
      <c r="A77" s="3" t="s">
        <v>385</v>
      </c>
      <c r="B77" s="4">
        <f>B43+B9</f>
        <v>6143600</v>
      </c>
      <c r="C77" s="4">
        <f t="shared" ref="C77:G77" si="18">C43+C9</f>
        <v>257408.61</v>
      </c>
      <c r="D77" s="4">
        <f t="shared" si="18"/>
        <v>6401008.6100000003</v>
      </c>
      <c r="E77" s="4">
        <f t="shared" si="18"/>
        <v>5401174.6600000001</v>
      </c>
      <c r="F77" s="4">
        <f t="shared" si="18"/>
        <v>5383998.6600000001</v>
      </c>
      <c r="G77" s="4">
        <f t="shared" si="18"/>
        <v>999833.95000000065</v>
      </c>
    </row>
    <row r="78" spans="1:7" x14ac:dyDescent="0.25">
      <c r="A78" s="56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37 B4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25" zoomScale="78" zoomScaleNormal="78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8" t="s">
        <v>437</v>
      </c>
      <c r="B1" s="151"/>
      <c r="C1" s="151"/>
      <c r="D1" s="151"/>
      <c r="E1" s="151"/>
      <c r="F1" s="151"/>
      <c r="G1" s="152"/>
    </row>
    <row r="2" spans="1:7" x14ac:dyDescent="0.25">
      <c r="A2" s="109" t="str">
        <f>'Formato 1'!A2</f>
        <v>SISTEMA PARA EL DESARROLLO INTEGRAL DE LA FAMILIA DEL MUNICIPIO DE TIERRA BLANCA,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302</v>
      </c>
      <c r="B3" s="113"/>
      <c r="C3" s="113"/>
      <c r="D3" s="113"/>
      <c r="E3" s="113"/>
      <c r="F3" s="113"/>
      <c r="G3" s="114"/>
    </row>
    <row r="4" spans="1:7" x14ac:dyDescent="0.25">
      <c r="A4" s="112" t="s">
        <v>438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2023 (b)</v>
      </c>
      <c r="B5" s="113"/>
      <c r="C5" s="113"/>
      <c r="D5" s="113"/>
      <c r="E5" s="113"/>
      <c r="F5" s="113"/>
      <c r="G5" s="114"/>
    </row>
    <row r="6" spans="1:7" ht="41.45" customHeight="1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53" t="s">
        <v>439</v>
      </c>
      <c r="B7" s="156" t="s">
        <v>304</v>
      </c>
      <c r="C7" s="156"/>
      <c r="D7" s="156"/>
      <c r="E7" s="156"/>
      <c r="F7" s="156"/>
      <c r="G7" s="156" t="s">
        <v>305</v>
      </c>
    </row>
    <row r="8" spans="1:7" ht="30" x14ac:dyDescent="0.25">
      <c r="A8" s="154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6"/>
    </row>
    <row r="9" spans="1:7" ht="15.75" customHeight="1" x14ac:dyDescent="0.25">
      <c r="A9" s="27" t="s">
        <v>440</v>
      </c>
      <c r="B9" s="187">
        <f>SUM(B10,B11,B12,B15,B16,B19)</f>
        <v>4547858.5599999996</v>
      </c>
      <c r="C9" s="187">
        <f t="shared" ref="C9:G9" si="0">SUM(C10,C11,C12,C15,C16,C19)</f>
        <v>-54179.35</v>
      </c>
      <c r="D9" s="187">
        <f t="shared" si="0"/>
        <v>4493679.21</v>
      </c>
      <c r="E9" s="187">
        <f t="shared" si="0"/>
        <v>3714066.81</v>
      </c>
      <c r="F9" s="187">
        <f t="shared" si="0"/>
        <v>3714066.81</v>
      </c>
      <c r="G9" s="187">
        <f t="shared" si="0"/>
        <v>779612.39999999991</v>
      </c>
    </row>
    <row r="10" spans="1:7" x14ac:dyDescent="0.25">
      <c r="A10" s="59" t="s">
        <v>441</v>
      </c>
      <c r="B10" s="188">
        <v>4547858.5599999996</v>
      </c>
      <c r="C10" s="188">
        <v>-54179.35</v>
      </c>
      <c r="D10" s="189">
        <f>B10+C10</f>
        <v>4493679.21</v>
      </c>
      <c r="E10" s="188">
        <v>3714066.81</v>
      </c>
      <c r="F10" s="188">
        <v>3714066.81</v>
      </c>
      <c r="G10" s="189">
        <f>D10-E10</f>
        <v>779612.39999999991</v>
      </c>
    </row>
    <row r="11" spans="1:7" ht="15.75" customHeight="1" x14ac:dyDescent="0.25">
      <c r="A11" s="59" t="s">
        <v>442</v>
      </c>
      <c r="B11" s="189">
        <v>0</v>
      </c>
      <c r="C11" s="189">
        <v>0</v>
      </c>
      <c r="D11" s="189">
        <f>B11+C11</f>
        <v>0</v>
      </c>
      <c r="E11" s="189">
        <v>0</v>
      </c>
      <c r="F11" s="189">
        <v>0</v>
      </c>
      <c r="G11" s="189">
        <f>D11-E11</f>
        <v>0</v>
      </c>
    </row>
    <row r="12" spans="1:7" x14ac:dyDescent="0.25">
      <c r="A12" s="59" t="s">
        <v>443</v>
      </c>
      <c r="B12" s="189">
        <f>B13+B14</f>
        <v>0</v>
      </c>
      <c r="C12" s="189">
        <f t="shared" ref="C12:G12" si="1">C13+C14</f>
        <v>0</v>
      </c>
      <c r="D12" s="189">
        <f t="shared" si="1"/>
        <v>0</v>
      </c>
      <c r="E12" s="189">
        <f t="shared" si="1"/>
        <v>0</v>
      </c>
      <c r="F12" s="189">
        <f t="shared" si="1"/>
        <v>0</v>
      </c>
      <c r="G12" s="189">
        <f t="shared" si="1"/>
        <v>0</v>
      </c>
    </row>
    <row r="13" spans="1:7" x14ac:dyDescent="0.25">
      <c r="A13" s="77" t="s">
        <v>444</v>
      </c>
      <c r="B13" s="189">
        <v>0</v>
      </c>
      <c r="C13" s="189">
        <v>0</v>
      </c>
      <c r="D13" s="189">
        <f>B13+C13</f>
        <v>0</v>
      </c>
      <c r="E13" s="189">
        <v>0</v>
      </c>
      <c r="F13" s="189">
        <v>0</v>
      </c>
      <c r="G13" s="189">
        <f>D13-E13</f>
        <v>0</v>
      </c>
    </row>
    <row r="14" spans="1:7" x14ac:dyDescent="0.25">
      <c r="A14" s="77" t="s">
        <v>445</v>
      </c>
      <c r="B14" s="189">
        <v>0</v>
      </c>
      <c r="C14" s="189">
        <v>0</v>
      </c>
      <c r="D14" s="189">
        <f>B14+C14</f>
        <v>0</v>
      </c>
      <c r="E14" s="189">
        <v>0</v>
      </c>
      <c r="F14" s="189">
        <v>0</v>
      </c>
      <c r="G14" s="189">
        <f>D14-E14</f>
        <v>0</v>
      </c>
    </row>
    <row r="15" spans="1:7" x14ac:dyDescent="0.25">
      <c r="A15" s="59" t="s">
        <v>446</v>
      </c>
      <c r="B15" s="189">
        <v>0</v>
      </c>
      <c r="C15" s="189">
        <v>0</v>
      </c>
      <c r="D15" s="189">
        <f>B15+C15</f>
        <v>0</v>
      </c>
      <c r="E15" s="189">
        <v>0</v>
      </c>
      <c r="F15" s="189">
        <v>0</v>
      </c>
      <c r="G15" s="189">
        <f>D15-E15</f>
        <v>0</v>
      </c>
    </row>
    <row r="16" spans="1:7" ht="30" x14ac:dyDescent="0.25">
      <c r="A16" s="60" t="s">
        <v>447</v>
      </c>
      <c r="B16" s="189">
        <f>B17+B18</f>
        <v>0</v>
      </c>
      <c r="C16" s="189">
        <f t="shared" ref="C16:G16" si="2">C17+C18</f>
        <v>0</v>
      </c>
      <c r="D16" s="189">
        <f t="shared" si="2"/>
        <v>0</v>
      </c>
      <c r="E16" s="189">
        <f t="shared" si="2"/>
        <v>0</v>
      </c>
      <c r="F16" s="189">
        <f t="shared" si="2"/>
        <v>0</v>
      </c>
      <c r="G16" s="189">
        <f t="shared" si="2"/>
        <v>0</v>
      </c>
    </row>
    <row r="17" spans="1:7" x14ac:dyDescent="0.25">
      <c r="A17" s="77" t="s">
        <v>448</v>
      </c>
      <c r="B17" s="189">
        <v>0</v>
      </c>
      <c r="C17" s="189">
        <v>0</v>
      </c>
      <c r="D17" s="189">
        <f>B17+C17</f>
        <v>0</v>
      </c>
      <c r="E17" s="189">
        <v>0</v>
      </c>
      <c r="F17" s="189">
        <v>0</v>
      </c>
      <c r="G17" s="189">
        <f>D17-E17</f>
        <v>0</v>
      </c>
    </row>
    <row r="18" spans="1:7" x14ac:dyDescent="0.25">
      <c r="A18" s="77" t="s">
        <v>449</v>
      </c>
      <c r="B18" s="189">
        <v>0</v>
      </c>
      <c r="C18" s="189">
        <v>0</v>
      </c>
      <c r="D18" s="189">
        <f>B18+C18</f>
        <v>0</v>
      </c>
      <c r="E18" s="189">
        <v>0</v>
      </c>
      <c r="F18" s="189">
        <v>0</v>
      </c>
      <c r="G18" s="189">
        <f>D18-E18</f>
        <v>0</v>
      </c>
    </row>
    <row r="19" spans="1:7" x14ac:dyDescent="0.25">
      <c r="A19" s="59" t="s">
        <v>450</v>
      </c>
      <c r="B19" s="189">
        <v>0</v>
      </c>
      <c r="C19" s="189">
        <v>0</v>
      </c>
      <c r="D19" s="189">
        <f>B19+C19</f>
        <v>0</v>
      </c>
      <c r="E19" s="189">
        <v>0</v>
      </c>
      <c r="F19" s="189">
        <v>0</v>
      </c>
      <c r="G19" s="189">
        <f>D19-E19</f>
        <v>0</v>
      </c>
    </row>
    <row r="20" spans="1:7" x14ac:dyDescent="0.25">
      <c r="A20" s="46"/>
      <c r="B20" s="190"/>
      <c r="C20" s="190"/>
      <c r="D20" s="190"/>
      <c r="E20" s="190"/>
      <c r="F20" s="190"/>
      <c r="G20" s="190"/>
    </row>
    <row r="21" spans="1:7" x14ac:dyDescent="0.25">
      <c r="A21" s="35" t="s">
        <v>451</v>
      </c>
      <c r="B21" s="187">
        <f>SUM(B22,B23,B24,B27,B28,B31)</f>
        <v>0</v>
      </c>
      <c r="C21" s="187">
        <f t="shared" ref="C21:F21" si="3">SUM(C22,C23,C24,C27,C28,C31)</f>
        <v>0</v>
      </c>
      <c r="D21" s="187">
        <f t="shared" si="3"/>
        <v>0</v>
      </c>
      <c r="E21" s="187">
        <f t="shared" si="3"/>
        <v>0</v>
      </c>
      <c r="F21" s="187">
        <f t="shared" si="3"/>
        <v>0</v>
      </c>
      <c r="G21" s="187">
        <f>SUM(G22,G23,G24,G27,G28,G31)</f>
        <v>0</v>
      </c>
    </row>
    <row r="22" spans="1:7" x14ac:dyDescent="0.25">
      <c r="A22" s="59" t="s">
        <v>441</v>
      </c>
      <c r="B22" s="191">
        <v>0</v>
      </c>
      <c r="C22" s="191">
        <v>0</v>
      </c>
      <c r="D22" s="191">
        <v>0</v>
      </c>
      <c r="E22" s="191">
        <v>0</v>
      </c>
      <c r="F22" s="191">
        <v>0</v>
      </c>
      <c r="G22" s="192">
        <f t="shared" ref="G22:G31" si="4">D22-E22</f>
        <v>0</v>
      </c>
    </row>
    <row r="23" spans="1:7" x14ac:dyDescent="0.25">
      <c r="A23" s="59" t="s">
        <v>442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f t="shared" si="4"/>
        <v>0</v>
      </c>
    </row>
    <row r="24" spans="1:7" x14ac:dyDescent="0.25">
      <c r="A24" s="59" t="s">
        <v>443</v>
      </c>
      <c r="B24" s="192">
        <f t="shared" ref="B24:G24" si="5">B25+B26</f>
        <v>0</v>
      </c>
      <c r="C24" s="192">
        <f t="shared" si="5"/>
        <v>0</v>
      </c>
      <c r="D24" s="192">
        <f t="shared" si="5"/>
        <v>0</v>
      </c>
      <c r="E24" s="192">
        <f t="shared" si="5"/>
        <v>0</v>
      </c>
      <c r="F24" s="192">
        <f t="shared" si="5"/>
        <v>0</v>
      </c>
      <c r="G24" s="192">
        <f t="shared" si="5"/>
        <v>0</v>
      </c>
    </row>
    <row r="25" spans="1:7" x14ac:dyDescent="0.25">
      <c r="A25" s="77" t="s">
        <v>444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f t="shared" si="4"/>
        <v>0</v>
      </c>
    </row>
    <row r="26" spans="1:7" x14ac:dyDescent="0.25">
      <c r="A26" s="77" t="s">
        <v>445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f t="shared" si="4"/>
        <v>0</v>
      </c>
    </row>
    <row r="27" spans="1:7" x14ac:dyDescent="0.25">
      <c r="A27" s="59" t="s">
        <v>446</v>
      </c>
      <c r="B27" s="192">
        <v>0</v>
      </c>
      <c r="C27" s="192">
        <v>0</v>
      </c>
      <c r="D27" s="192">
        <v>0</v>
      </c>
      <c r="E27" s="192">
        <v>0</v>
      </c>
      <c r="F27" s="192">
        <v>0</v>
      </c>
      <c r="G27" s="192">
        <f t="shared" si="4"/>
        <v>0</v>
      </c>
    </row>
    <row r="28" spans="1:7" ht="30" x14ac:dyDescent="0.25">
      <c r="A28" s="60" t="s">
        <v>447</v>
      </c>
      <c r="B28" s="192">
        <f t="shared" ref="B28:G28" si="6">B29+B30</f>
        <v>0</v>
      </c>
      <c r="C28" s="192">
        <f t="shared" si="6"/>
        <v>0</v>
      </c>
      <c r="D28" s="192">
        <f t="shared" si="6"/>
        <v>0</v>
      </c>
      <c r="E28" s="192">
        <f t="shared" si="6"/>
        <v>0</v>
      </c>
      <c r="F28" s="192">
        <f t="shared" si="6"/>
        <v>0</v>
      </c>
      <c r="G28" s="192">
        <f t="shared" si="6"/>
        <v>0</v>
      </c>
    </row>
    <row r="29" spans="1:7" x14ac:dyDescent="0.25">
      <c r="A29" s="77" t="s">
        <v>448</v>
      </c>
      <c r="B29" s="192">
        <v>0</v>
      </c>
      <c r="C29" s="192">
        <v>0</v>
      </c>
      <c r="D29" s="192">
        <v>0</v>
      </c>
      <c r="E29" s="192">
        <v>0</v>
      </c>
      <c r="F29" s="192">
        <v>0</v>
      </c>
      <c r="G29" s="192">
        <f t="shared" si="4"/>
        <v>0</v>
      </c>
    </row>
    <row r="30" spans="1:7" x14ac:dyDescent="0.25">
      <c r="A30" s="77" t="s">
        <v>449</v>
      </c>
      <c r="B30" s="192">
        <v>0</v>
      </c>
      <c r="C30" s="192">
        <v>0</v>
      </c>
      <c r="D30" s="192">
        <v>0</v>
      </c>
      <c r="E30" s="192">
        <v>0</v>
      </c>
      <c r="F30" s="192">
        <v>0</v>
      </c>
      <c r="G30" s="192">
        <f t="shared" si="4"/>
        <v>0</v>
      </c>
    </row>
    <row r="31" spans="1:7" x14ac:dyDescent="0.25">
      <c r="A31" s="59" t="s">
        <v>450</v>
      </c>
      <c r="B31" s="192">
        <v>0</v>
      </c>
      <c r="C31" s="192">
        <v>0</v>
      </c>
      <c r="D31" s="192">
        <v>0</v>
      </c>
      <c r="E31" s="192">
        <v>0</v>
      </c>
      <c r="F31" s="192">
        <v>0</v>
      </c>
      <c r="G31" s="192">
        <f t="shared" si="4"/>
        <v>0</v>
      </c>
    </row>
    <row r="32" spans="1:7" x14ac:dyDescent="0.25">
      <c r="A32" s="46"/>
      <c r="B32" s="190"/>
      <c r="C32" s="190"/>
      <c r="D32" s="190"/>
      <c r="E32" s="190"/>
      <c r="F32" s="190"/>
      <c r="G32" s="190"/>
    </row>
    <row r="33" spans="1:7" ht="14.45" customHeight="1" x14ac:dyDescent="0.25">
      <c r="A33" s="3" t="s">
        <v>452</v>
      </c>
      <c r="B33" s="187">
        <f>B21+B9</f>
        <v>4547858.5599999996</v>
      </c>
      <c r="C33" s="187">
        <f t="shared" ref="C33:G33" si="7">C21+C9</f>
        <v>-54179.35</v>
      </c>
      <c r="D33" s="187">
        <f t="shared" si="7"/>
        <v>4493679.21</v>
      </c>
      <c r="E33" s="187">
        <f t="shared" si="7"/>
        <v>3714066.81</v>
      </c>
      <c r="F33" s="187">
        <f t="shared" si="7"/>
        <v>3714066.81</v>
      </c>
      <c r="G33" s="187">
        <f t="shared" si="7"/>
        <v>779612.39999999991</v>
      </c>
    </row>
    <row r="34" spans="1:7" ht="14.45" customHeight="1" x14ac:dyDescent="0.25">
      <c r="A34" s="56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33" unlockedFormula="1"/>
    <ignoredError sqref="G20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169" t="s">
        <v>453</v>
      </c>
      <c r="B1" s="169"/>
      <c r="C1" s="169"/>
      <c r="D1" s="169"/>
      <c r="E1" s="169"/>
      <c r="F1" s="169"/>
      <c r="G1" s="169"/>
    </row>
    <row r="2" spans="1:7" x14ac:dyDescent="0.25">
      <c r="A2" s="126" t="str">
        <f>'Formato 1'!A2</f>
        <v>SISTEMA PARA EL DESARROLLO INTEGRAL DE LA FAMILIA DEL MUNICIPIO DE TIERRA BLANCA, GTO.</v>
      </c>
      <c r="B2" s="127"/>
      <c r="C2" s="127"/>
      <c r="D2" s="127"/>
      <c r="E2" s="127"/>
      <c r="F2" s="127"/>
      <c r="G2" s="128"/>
    </row>
    <row r="3" spans="1:7" x14ac:dyDescent="0.25">
      <c r="A3" s="129" t="s">
        <v>454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455</v>
      </c>
      <c r="B5" s="130"/>
      <c r="C5" s="130"/>
      <c r="D5" s="130"/>
      <c r="E5" s="130"/>
      <c r="F5" s="130"/>
      <c r="G5" s="131"/>
    </row>
    <row r="6" spans="1:7" x14ac:dyDescent="0.25">
      <c r="A6" s="167" t="s">
        <v>456</v>
      </c>
      <c r="B6" s="37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71" t="s">
        <v>457</v>
      </c>
      <c r="C7" s="168"/>
      <c r="D7" s="168"/>
      <c r="E7" s="168"/>
      <c r="F7" s="168"/>
      <c r="G7" s="168"/>
    </row>
    <row r="8" spans="1:7" ht="30" x14ac:dyDescent="0.25">
      <c r="A8" s="72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460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463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465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466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467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470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0" t="s">
        <v>472</v>
      </c>
      <c r="B1" s="170"/>
      <c r="C1" s="170"/>
      <c r="D1" s="170"/>
      <c r="E1" s="170"/>
      <c r="F1" s="170"/>
      <c r="G1" s="170"/>
    </row>
    <row r="2" spans="1:7" x14ac:dyDescent="0.25">
      <c r="A2" s="126" t="str">
        <f>'Formato 1'!A2</f>
        <v>SISTEMA PARA EL DESARROLLO INTEGRAL DE LA FAMILIA DEL MUNICIPIO DE TIERRA BLANCA, GTO.</v>
      </c>
      <c r="B2" s="127"/>
      <c r="C2" s="127"/>
      <c r="D2" s="127"/>
      <c r="E2" s="127"/>
      <c r="F2" s="127"/>
      <c r="G2" s="128"/>
    </row>
    <row r="3" spans="1:7" x14ac:dyDescent="0.25">
      <c r="A3" s="112" t="s">
        <v>473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455</v>
      </c>
      <c r="B5" s="113"/>
      <c r="C5" s="113"/>
      <c r="D5" s="113"/>
      <c r="E5" s="113"/>
      <c r="F5" s="113"/>
      <c r="G5" s="114"/>
    </row>
    <row r="6" spans="1:7" x14ac:dyDescent="0.25">
      <c r="A6" s="171" t="s">
        <v>474</v>
      </c>
      <c r="B6" s="37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8" t="s">
        <v>457</v>
      </c>
      <c r="C7" s="168"/>
      <c r="D7" s="168"/>
      <c r="E7" s="168"/>
      <c r="F7" s="168"/>
      <c r="G7" s="168"/>
    </row>
    <row r="8" spans="1:7" x14ac:dyDescent="0.25">
      <c r="A8" s="27" t="s">
        <v>475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476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477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478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480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481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482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484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476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477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478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479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480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481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482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484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487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0" t="s">
        <v>488</v>
      </c>
      <c r="B1" s="170"/>
      <c r="C1" s="170"/>
      <c r="D1" s="170"/>
      <c r="E1" s="170"/>
      <c r="F1" s="170"/>
      <c r="G1" s="170"/>
    </row>
    <row r="2" spans="1:7" x14ac:dyDescent="0.25">
      <c r="A2" s="126" t="str">
        <f>'Formato 1'!A2</f>
        <v>SISTEMA PARA EL DESARROLLO INTEGRAL DE LA FAMILIA DEL MUNICIPIO DE TIERRA BLANCA, GTO.</v>
      </c>
      <c r="B2" s="127"/>
      <c r="C2" s="127"/>
      <c r="D2" s="127"/>
      <c r="E2" s="127"/>
      <c r="F2" s="127"/>
      <c r="G2" s="128"/>
    </row>
    <row r="3" spans="1:7" x14ac:dyDescent="0.25">
      <c r="A3" s="112" t="s">
        <v>489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74" t="s">
        <v>456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7">
        <f>+F5+1</f>
        <v>2022</v>
      </c>
    </row>
    <row r="6" spans="1:7" ht="32.25" x14ac:dyDescent="0.25">
      <c r="A6" s="157"/>
      <c r="B6" s="176"/>
      <c r="C6" s="176"/>
      <c r="D6" s="176"/>
      <c r="E6" s="176"/>
      <c r="F6" s="176"/>
      <c r="G6" s="38" t="s">
        <v>490</v>
      </c>
    </row>
    <row r="7" spans="1:7" x14ac:dyDescent="0.25">
      <c r="A7" s="63" t="s">
        <v>458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491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492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493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494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495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496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497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498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499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500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501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502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503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504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505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506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507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508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470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509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173" t="s">
        <v>511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512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0" t="s">
        <v>513</v>
      </c>
      <c r="B1" s="170"/>
      <c r="C1" s="170"/>
      <c r="D1" s="170"/>
      <c r="E1" s="170"/>
      <c r="F1" s="170"/>
      <c r="G1" s="170"/>
    </row>
    <row r="2" spans="1:7" x14ac:dyDescent="0.25">
      <c r="A2" s="126" t="str">
        <f>'Formato 1'!A2</f>
        <v>SISTEMA PARA EL DESARROLLO INTEGRAL DE LA FAMILIA DEL MUNICIPIO DE TIERRA BLANCA, GTO.</v>
      </c>
      <c r="B2" s="127"/>
      <c r="C2" s="127"/>
      <c r="D2" s="127"/>
      <c r="E2" s="127"/>
      <c r="F2" s="127"/>
      <c r="G2" s="128"/>
    </row>
    <row r="3" spans="1:7" x14ac:dyDescent="0.25">
      <c r="A3" s="112" t="s">
        <v>514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77" t="s">
        <v>474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7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8" t="s">
        <v>515</v>
      </c>
    </row>
    <row r="7" spans="1:7" x14ac:dyDescent="0.25">
      <c r="A7" s="27" t="s">
        <v>475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476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477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479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480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481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482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483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484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476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477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478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480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481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482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486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484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516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173" t="s">
        <v>511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512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179" t="s">
        <v>517</v>
      </c>
      <c r="B1" s="179"/>
      <c r="C1" s="179"/>
      <c r="D1" s="179"/>
      <c r="E1" s="179"/>
      <c r="F1" s="179"/>
    </row>
    <row r="2" spans="1:6" ht="20.100000000000001" customHeight="1" x14ac:dyDescent="0.25">
      <c r="A2" s="109" t="str">
        <f>'Formato 1'!A2</f>
        <v>SISTEMA PARA EL DESARROLLO INTEGRAL DE LA FAMILIA DEL MUNICIPIO DE TIERRA BLANCA, GTO.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518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519</v>
      </c>
      <c r="C4" s="119" t="s">
        <v>520</v>
      </c>
      <c r="D4" s="119" t="s">
        <v>521</v>
      </c>
      <c r="E4" s="119" t="s">
        <v>522</v>
      </c>
      <c r="F4" s="119" t="s">
        <v>523</v>
      </c>
    </row>
    <row r="5" spans="1:6" ht="12.75" customHeight="1" x14ac:dyDescent="0.25">
      <c r="A5" s="19" t="s">
        <v>524</v>
      </c>
      <c r="B5" s="54"/>
      <c r="C5" s="54"/>
      <c r="D5" s="54"/>
      <c r="E5" s="54"/>
      <c r="F5" s="54"/>
    </row>
    <row r="6" spans="1:6" ht="30" x14ac:dyDescent="0.25">
      <c r="A6" s="60" t="s">
        <v>525</v>
      </c>
      <c r="B6" s="61"/>
      <c r="C6" s="61"/>
      <c r="D6" s="61"/>
      <c r="E6" s="61"/>
      <c r="F6" s="61"/>
    </row>
    <row r="7" spans="1:6" ht="15" x14ac:dyDescent="0.25">
      <c r="A7" s="60" t="s">
        <v>526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527</v>
      </c>
      <c r="B9" s="46"/>
      <c r="C9" s="46"/>
      <c r="D9" s="46"/>
      <c r="E9" s="46"/>
      <c r="F9" s="46"/>
    </row>
    <row r="10" spans="1:6" ht="15" x14ac:dyDescent="0.25">
      <c r="A10" s="60" t="s">
        <v>528</v>
      </c>
      <c r="B10" s="61"/>
      <c r="C10" s="61"/>
      <c r="D10" s="61"/>
      <c r="E10" s="61"/>
      <c r="F10" s="61"/>
    </row>
    <row r="11" spans="1:6" ht="15" x14ac:dyDescent="0.25">
      <c r="A11" s="79" t="s">
        <v>529</v>
      </c>
      <c r="B11" s="61"/>
      <c r="C11" s="61"/>
      <c r="D11" s="61"/>
      <c r="E11" s="61"/>
      <c r="F11" s="61"/>
    </row>
    <row r="12" spans="1:6" ht="15" x14ac:dyDescent="0.25">
      <c r="A12" s="79" t="s">
        <v>530</v>
      </c>
      <c r="B12" s="61"/>
      <c r="C12" s="61"/>
      <c r="D12" s="61"/>
      <c r="E12" s="61"/>
      <c r="F12" s="61"/>
    </row>
    <row r="13" spans="1:6" ht="15" x14ac:dyDescent="0.25">
      <c r="A13" s="79" t="s">
        <v>531</v>
      </c>
      <c r="B13" s="61"/>
      <c r="C13" s="61"/>
      <c r="D13" s="61"/>
      <c r="E13" s="61"/>
      <c r="F13" s="61"/>
    </row>
    <row r="14" spans="1:6" ht="15" x14ac:dyDescent="0.25">
      <c r="A14" s="60" t="s">
        <v>532</v>
      </c>
      <c r="B14" s="61"/>
      <c r="C14" s="61"/>
      <c r="D14" s="61"/>
      <c r="E14" s="61"/>
      <c r="F14" s="61"/>
    </row>
    <row r="15" spans="1:6" ht="15" x14ac:dyDescent="0.25">
      <c r="A15" s="79" t="s">
        <v>529</v>
      </c>
      <c r="B15" s="61"/>
      <c r="C15" s="61"/>
      <c r="D15" s="61"/>
      <c r="E15" s="61"/>
      <c r="F15" s="61"/>
    </row>
    <row r="16" spans="1:6" ht="15" x14ac:dyDescent="0.25">
      <c r="A16" s="79" t="s">
        <v>530</v>
      </c>
      <c r="B16" s="61"/>
      <c r="C16" s="61"/>
      <c r="D16" s="61"/>
      <c r="E16" s="61"/>
      <c r="F16" s="61"/>
    </row>
    <row r="17" spans="1:6" ht="15" x14ac:dyDescent="0.25">
      <c r="A17" s="79" t="s">
        <v>531</v>
      </c>
      <c r="B17" s="61"/>
      <c r="C17" s="61"/>
      <c r="D17" s="61"/>
      <c r="E17" s="61"/>
      <c r="F17" s="61"/>
    </row>
    <row r="18" spans="1:6" ht="15" x14ac:dyDescent="0.25">
      <c r="A18" s="60" t="s">
        <v>533</v>
      </c>
      <c r="B18" s="120"/>
      <c r="C18" s="61"/>
      <c r="D18" s="61"/>
      <c r="E18" s="61"/>
      <c r="F18" s="61"/>
    </row>
    <row r="19" spans="1:6" ht="15" x14ac:dyDescent="0.25">
      <c r="A19" s="60" t="s">
        <v>534</v>
      </c>
      <c r="B19" s="61"/>
      <c r="C19" s="61"/>
      <c r="D19" s="61"/>
      <c r="E19" s="61"/>
      <c r="F19" s="61"/>
    </row>
    <row r="20" spans="1:6" ht="30" x14ac:dyDescent="0.25">
      <c r="A20" s="60" t="s">
        <v>535</v>
      </c>
      <c r="B20" s="121"/>
      <c r="C20" s="121"/>
      <c r="D20" s="121"/>
      <c r="E20" s="121"/>
      <c r="F20" s="121"/>
    </row>
    <row r="21" spans="1:6" ht="30" x14ac:dyDescent="0.25">
      <c r="A21" s="60" t="s">
        <v>536</v>
      </c>
      <c r="B21" s="121"/>
      <c r="C21" s="121"/>
      <c r="D21" s="121"/>
      <c r="E21" s="121"/>
      <c r="F21" s="121"/>
    </row>
    <row r="22" spans="1:6" ht="30" x14ac:dyDescent="0.25">
      <c r="A22" s="60" t="s">
        <v>537</v>
      </c>
      <c r="B22" s="121"/>
      <c r="C22" s="121"/>
      <c r="D22" s="121"/>
      <c r="E22" s="121"/>
      <c r="F22" s="121"/>
    </row>
    <row r="23" spans="1:6" ht="15" x14ac:dyDescent="0.25">
      <c r="A23" s="60" t="s">
        <v>538</v>
      </c>
      <c r="B23" s="121"/>
      <c r="C23" s="121"/>
      <c r="D23" s="121"/>
      <c r="E23" s="121"/>
      <c r="F23" s="121"/>
    </row>
    <row r="24" spans="1:6" ht="15" x14ac:dyDescent="0.25">
      <c r="A24" s="60" t="s">
        <v>539</v>
      </c>
      <c r="B24" s="122"/>
      <c r="C24" s="61"/>
      <c r="D24" s="61"/>
      <c r="E24" s="61"/>
      <c r="F24" s="61"/>
    </row>
    <row r="25" spans="1:6" ht="15" x14ac:dyDescent="0.25">
      <c r="A25" s="60" t="s">
        <v>540</v>
      </c>
      <c r="B25" s="122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541</v>
      </c>
      <c r="B27" s="46"/>
      <c r="C27" s="46"/>
      <c r="D27" s="46"/>
      <c r="E27" s="46"/>
      <c r="F27" s="46"/>
    </row>
    <row r="28" spans="1:6" ht="15" x14ac:dyDescent="0.25">
      <c r="A28" s="60" t="s">
        <v>542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543</v>
      </c>
      <c r="B30" s="46"/>
      <c r="C30" s="46"/>
      <c r="D30" s="46"/>
      <c r="E30" s="46"/>
      <c r="F30" s="46"/>
    </row>
    <row r="31" spans="1:6" ht="15" x14ac:dyDescent="0.25">
      <c r="A31" s="60" t="s">
        <v>528</v>
      </c>
      <c r="B31" s="61"/>
      <c r="C31" s="61"/>
      <c r="D31" s="61"/>
      <c r="E31" s="61"/>
      <c r="F31" s="61"/>
    </row>
    <row r="32" spans="1:6" ht="15" x14ac:dyDescent="0.25">
      <c r="A32" s="60" t="s">
        <v>532</v>
      </c>
      <c r="B32" s="61"/>
      <c r="C32" s="61"/>
      <c r="D32" s="61"/>
      <c r="E32" s="61"/>
      <c r="F32" s="61"/>
    </row>
    <row r="33" spans="1:6" ht="15" x14ac:dyDescent="0.25">
      <c r="A33" s="60" t="s">
        <v>544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545</v>
      </c>
      <c r="B35" s="46"/>
      <c r="C35" s="46"/>
      <c r="D35" s="46"/>
      <c r="E35" s="46"/>
      <c r="F35" s="46"/>
    </row>
    <row r="36" spans="1:6" ht="15" x14ac:dyDescent="0.25">
      <c r="A36" s="60" t="s">
        <v>546</v>
      </c>
      <c r="B36" s="61"/>
      <c r="C36" s="61"/>
      <c r="D36" s="61"/>
      <c r="E36" s="61"/>
      <c r="F36" s="61"/>
    </row>
    <row r="37" spans="1:6" ht="15" x14ac:dyDescent="0.25">
      <c r="A37" s="60" t="s">
        <v>547</v>
      </c>
      <c r="B37" s="61"/>
      <c r="C37" s="61"/>
      <c r="D37" s="61"/>
      <c r="E37" s="61"/>
      <c r="F37" s="61"/>
    </row>
    <row r="38" spans="1:6" ht="15" x14ac:dyDescent="0.25">
      <c r="A38" s="60" t="s">
        <v>548</v>
      </c>
      <c r="B38" s="122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549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550</v>
      </c>
      <c r="B42" s="46"/>
      <c r="C42" s="46"/>
      <c r="D42" s="46"/>
      <c r="E42" s="46"/>
      <c r="F42" s="46"/>
    </row>
    <row r="43" spans="1:6" ht="15" x14ac:dyDescent="0.25">
      <c r="A43" s="60" t="s">
        <v>551</v>
      </c>
      <c r="B43" s="61"/>
      <c r="C43" s="61"/>
      <c r="D43" s="61"/>
      <c r="E43" s="61"/>
      <c r="F43" s="61"/>
    </row>
    <row r="44" spans="1:6" ht="15" x14ac:dyDescent="0.25">
      <c r="A44" s="60" t="s">
        <v>552</v>
      </c>
      <c r="B44" s="61"/>
      <c r="C44" s="61"/>
      <c r="D44" s="61"/>
      <c r="E44" s="61"/>
      <c r="F44" s="61"/>
    </row>
    <row r="45" spans="1:6" ht="15" x14ac:dyDescent="0.25">
      <c r="A45" s="60" t="s">
        <v>553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554</v>
      </c>
      <c r="B47" s="46"/>
      <c r="C47" s="46"/>
      <c r="D47" s="46"/>
      <c r="E47" s="46"/>
      <c r="F47" s="46"/>
    </row>
    <row r="48" spans="1:6" ht="15" x14ac:dyDescent="0.25">
      <c r="A48" s="60" t="s">
        <v>552</v>
      </c>
      <c r="B48" s="121"/>
      <c r="C48" s="121"/>
      <c r="D48" s="121"/>
      <c r="E48" s="121"/>
      <c r="F48" s="121"/>
    </row>
    <row r="49" spans="1:6" ht="15" x14ac:dyDescent="0.25">
      <c r="A49" s="60" t="s">
        <v>553</v>
      </c>
      <c r="B49" s="121"/>
      <c r="C49" s="121"/>
      <c r="D49" s="121"/>
      <c r="E49" s="121"/>
      <c r="F49" s="121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555</v>
      </c>
      <c r="B51" s="46"/>
      <c r="C51" s="46"/>
      <c r="D51" s="46"/>
      <c r="E51" s="46"/>
      <c r="F51" s="46"/>
    </row>
    <row r="52" spans="1:6" ht="15" x14ac:dyDescent="0.25">
      <c r="A52" s="60" t="s">
        <v>552</v>
      </c>
      <c r="B52" s="61"/>
      <c r="C52" s="61"/>
      <c r="D52" s="61"/>
      <c r="E52" s="61"/>
      <c r="F52" s="61"/>
    </row>
    <row r="53" spans="1:6" ht="15" x14ac:dyDescent="0.25">
      <c r="A53" s="60" t="s">
        <v>553</v>
      </c>
      <c r="B53" s="61"/>
      <c r="C53" s="61"/>
      <c r="D53" s="61"/>
      <c r="E53" s="61"/>
      <c r="F53" s="61"/>
    </row>
    <row r="54" spans="1:6" ht="15" x14ac:dyDescent="0.25">
      <c r="A54" s="60" t="s">
        <v>556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557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552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553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558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559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560</v>
      </c>
      <c r="B62" s="122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561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562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563</v>
      </c>
      <c r="B66" s="61"/>
      <c r="C66" s="61"/>
      <c r="D66" s="61"/>
      <c r="E66" s="61"/>
      <c r="F66" s="61"/>
    </row>
    <row r="67" spans="1:6" ht="20.100000000000001" customHeight="1" x14ac:dyDescent="0.25">
      <c r="A67" s="118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2024-02-09T19:55:54Z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