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1ER TRIM 2023 TODOS\"/>
    </mc:Choice>
  </mc:AlternateContent>
  <bookViews>
    <workbookView xWindow="0" yWindow="0" windowWidth="20460" windowHeight="8505" firstSheet="2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G10" i="10" s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57" i="7"/>
  <c r="G57" i="7" s="1"/>
  <c r="G56" i="7"/>
  <c r="D56" i="7"/>
  <c r="D55" i="7"/>
  <c r="G55" i="7" s="1"/>
  <c r="D54" i="7"/>
  <c r="G54" i="7" s="1"/>
  <c r="D53" i="7"/>
  <c r="G53" i="7" s="1"/>
  <c r="G52" i="7"/>
  <c r="D52" i="7"/>
  <c r="D51" i="7"/>
  <c r="G51" i="7" s="1"/>
  <c r="D50" i="7"/>
  <c r="G50" i="7" s="1"/>
  <c r="D49" i="7"/>
  <c r="G49" i="7" s="1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G11" i="7"/>
  <c r="D11" i="7"/>
  <c r="G34" i="6" l="1"/>
  <c r="D34" i="6"/>
  <c r="G15" i="6"/>
  <c r="D15" i="6"/>
  <c r="C31" i="2" l="1"/>
  <c r="B31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F29" i="8"/>
  <c r="E81" i="2"/>
  <c r="E79" i="2"/>
  <c r="F7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G9" i="7"/>
  <c r="B77" i="9"/>
  <c r="F77" i="9"/>
  <c r="D159" i="7"/>
  <c r="G84" i="7"/>
  <c r="G42" i="6"/>
  <c r="G70" i="6"/>
  <c r="G159" i="7" l="1"/>
  <c r="B38" i="2"/>
  <c r="C25" i="2"/>
  <c r="B25" i="2"/>
  <c r="C17" i="2"/>
  <c r="B17" i="2"/>
  <c r="C9" i="2"/>
  <c r="B9" i="2"/>
  <c r="C47" i="2" l="1"/>
  <c r="C62" i="2" s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<sst xmlns="http://schemas.openxmlformats.org/spreadsheetml/2006/main" count="820" uniqueCount="575">
  <si>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</si>
  <si>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</si>
  <si>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</si>
  <si>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</si>
  <si>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</si>
  <si>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</si>
  <si>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</si>
  <si>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</si>
  <si>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</si>
  <si>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</si>
  <si>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</si>
  <si>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</si>
  <si>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</si>
  <si>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</si>
  <si>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</si>
  <si>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</si>
  <si>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</si>
  <si>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</si>
  <si>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</si>
  <si>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</si>
  <si>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</si>
  <si>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</si>
  <si>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</si>
  <si>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</si>
  <si>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</si>
  <si>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</si>
  <si>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</si>
  <si>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</si>
  <si>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</si>
  <si>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</si>
  <si>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</si>
  <si>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</si>
  <si>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</si>
  <si>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</si>
  <si>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</si>
  <si>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</si>
  <si>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</si>
  <si>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</si>
  <si>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</si>
  <si>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</si>
  <si>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</si>
  <si>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</si>
  <si>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</si>
  <si>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</si>
  <si>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</si>
  <si>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</si>
  <si>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</si>
  <si>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</si>
  <si>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</si>
  <si>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</si>
  <si>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</si>
  <si>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</si>
  <si>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</si>
  <si>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</si>
  <si>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</si>
  <si>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</si>
  <si>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</si>
  <si>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</si>
  <si>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</si>
  <si>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</si>
  <si>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</si>
  <si>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</si>
  <si>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</si>
  <si>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</si>
  <si>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</si>
  <si>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</si>
  <si>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</si>
  <si>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</si>
  <si>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</si>
  <si>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</si>
  <si>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</si>
  <si>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</si>
  <si>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</si>
  <si>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</si>
  <si>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</si>
  <si>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</si>
  <si>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</si>
  <si>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</si>
  <si>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</si>
  <si>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</si>
  <si>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</si>
  <si>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</si>
  <si>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</si>
  <si>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</si>
  <si>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</si>
  <si>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</si>
  <si>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</si>
  <si>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</si>
  <si>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</si>
  <si>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</si>
  <si>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</si>
  <si>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</si>
  <si>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</si>
  <si>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</si>
  <si>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</si>
  <si>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</si>
  <si>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</si>
  <si>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</si>
  <si>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</si>
  <si>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</si>
  <si>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</si>
  <si>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</si>
  <si>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</si>
  <si>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</si>
  <si>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</si>
  <si>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</si>
  <si>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</si>
  <si>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</si>
  <si>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</si>
  <si>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</si>
  <si>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</si>
  <si>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</si>
  <si>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</si>
  <si>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</si>
  <si>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</si>
  <si>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</si>
  <si>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</si>
  <si>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</si>
  <si>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</si>
  <si>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</si>
  <si>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</si>
  <si>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</si>
  <si>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</si>
  <si>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</si>
  <si>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</si>
  <si>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</si>
  <si>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</si>
  <si>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</si>
  <si>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</si>
  <si>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</si>
  <si>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</si>
  <si>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</si>
  <si>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</si>
  <si>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</si>
  <si>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</si>
  <si>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</si>
  <si>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</si>
  <si>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</si>
  <si>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</si>
  <si>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</si>
  <si>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</si>
  <si>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</si>
  <si>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</si>
  <si>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</si>
  <si>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</si>
  <si>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</si>
  <si>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</si>
  <si>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</si>
  <si>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</si>
  <si>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</si>
  <si>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</si>
  <si>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</si>
  <si>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</si>
  <si>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</si>
  <si>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</si>
  <si>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</si>
  <si>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</si>
  <si>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</si>
  <si>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</si>
  <si>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</si>
  <si>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</si>
  <si>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</si>
  <si>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</si>
  <si>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</si>
  <si>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</si>
  <si>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</si>
  <si>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</si>
  <si>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</si>
  <si>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</si>
  <si>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</si>
  <si>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</si>
  <si>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</si>
  <si>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</si>
  <si>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</si>
  <si>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</si>
  <si>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</si>
  <si>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</si>
  <si>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</si>
  <si>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</si>
  <si>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</si>
  <si>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</si>
  <si>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</si>
  <si>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</si>
  <si>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</si>
  <si>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</si>
  <si>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</si>
  <si>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</si>
  <si>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</si>
  <si>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</si>
  <si>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</si>
  <si>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</si>
  <si>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</si>
  <si>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</si>
  <si>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</si>
  <si>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</si>
  <si>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</si>
  <si>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</si>
  <si>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</si>
  <si>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</si>
  <si>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</si>
  <si>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</si>
  <si>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</si>
  <si>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</si>
  <si>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</si>
  <si>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</si>
  <si>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</si>
  <si>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</si>
  <si>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</si>
  <si>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</si>
  <si>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</si>
  <si>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</si>
  <si>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</si>
  <si>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</si>
  <si>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</si>
  <si>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</si>
  <si>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</si>
  <si>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</si>
  <si>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</si>
  <si>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</si>
  <si>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</si>
  <si>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</si>
  <si>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</si>
  <si>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</si>
  <si>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</si>
  <si>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</si>
  <si>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</si>
  <si>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</si>
  <si>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</si>
  <si>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</si>
  <si>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</si>
  <si>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</si>
  <si>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</si>
  <si>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</si>
  <si>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</si>
  <si>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</si>
  <si>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</si>
  <si>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</si>
  <si>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</si>
  <si>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</si>
  <si>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</si>
  <si>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</si>
  <si>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</si>
  <si>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</si>
  <si>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</si>
  <si>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</si>
  <si>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</si>
  <si>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</si>
  <si>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</si>
  <si>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</si>
  <si>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</si>
  <si>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</si>
  <si>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</si>
  <si>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</si>
  <si>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</si>
  <si>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</si>
  <si>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</si>
  <si>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</si>
  <si>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</si>
  <si>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</si>
  <si>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</si>
  <si>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</si>
  <si>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</si>
  <si>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</si>
  <si>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</si>
  <si>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</si>
  <si>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</si>
  <si>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</si>
  <si>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</si>
  <si>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</si>
  <si>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</si>
  <si>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</si>
  <si>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</si>
  <si>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</si>
  <si>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</si>
  <si>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</si>
  <si>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</si>
  <si>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</si>
  <si>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</si>
  <si>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</si>
  <si>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</si>
  <si>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</si>
  <si>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</si>
  <si>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</si>
  <si>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</si>
  <si>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</si>
  <si>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</si>
  <si>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</si>
  <si>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</si>
  <si>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</si>
  <si>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</si>
  <si>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</si>
  <si>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</si>
  <si>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</si>
  <si>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</si>
  <si>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</si>
  <si>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</si>
  <si>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</si>
  <si>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</si>
  <si>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</si>
  <si>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</si>
  <si>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</si>
  <si>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</si>
  <si>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</si>
  <si>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</si>
  <si>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</si>
  <si>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</si>
  <si>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</si>
  <si>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</si>
  <si>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</si>
  <si>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</si>
  <si>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</si>
  <si>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</si>
  <si>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</si>
  <si>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</si>
  <si>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</si>
  <si>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</si>
  <si>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</si>
  <si>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</si>
  <si>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</si>
  <si>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</si>
  <si>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</si>
  <si>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</si>
  <si>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</si>
  <si>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</si>
  <si>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</si>
  <si>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</si>
  <si>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</si>
  <si>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</si>
  <si>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</si>
  <si>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</si>
  <si>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</si>
  <si>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</si>
  <si>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</si>
  <si>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</si>
  <si>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</si>
  <si>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</si>
  <si>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</si>
  <si>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</si>
  <si>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</si>
  <si>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</si>
  <si>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</si>
  <si>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</si>
  <si>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</si>
  <si>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</si>
  <si>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</si>
  <si>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</si>
  <si>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</si>
  <si>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</si>
  <si>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</si>
  <si>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</si>
  <si>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</si>
  <si>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</si>
  <si>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</si>
  <si>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</si>
  <si>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</si>
  <si>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</si>
  <si>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</si>
  <si>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</si>
  <si>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</si>
  <si>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</si>
  <si>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</si>
  <si>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</si>
  <si>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</si>
  <si>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</si>
  <si>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</si>
  <si>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</si>
  <si>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</si>
  <si>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</si>
  <si>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</si>
  <si>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</si>
  <si>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</si>
  <si>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</si>
  <si>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</si>
  <si>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</si>
  <si>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</si>
  <si>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</si>
  <si>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</si>
  <si>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</si>
  <si>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</si>
  <si>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</si>
  <si>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</si>
  <si>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</si>
  <si>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</si>
  <si>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</si>
  <si>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</si>
  <si>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</si>
  <si>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</si>
  <si>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</si>
  <si>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</si>
  <si>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</si>
  <si>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</si>
  <si>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</si>
  <si>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</si>
  <si>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</si>
  <si>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</si>
  <si>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</si>
  <si>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</si>
  <si>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</si>
  <si>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</si>
  <si>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</si>
  <si>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</si>
  <si>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</si>
  <si>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</si>
  <si>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</si>
  <si>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</si>
  <si>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</si>
  <si>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</si>
  <si>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</si>
  <si>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</si>
  <si>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</si>
  <si>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</si>
  <si>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</si>
  <si>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</si>
  <si>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</si>
  <si>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</si>
  <si>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</si>
  <si>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</si>
  <si>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</si>
  <si>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</si>
  <si>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</si>
  <si>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</si>
  <si>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</si>
  <si>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</si>
  <si>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</si>
  <si>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</si>
  <si>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</si>
  <si>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</si>
  <si>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</si>
  <si>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</si>
  <si>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</si>
  <si>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</si>
  <si>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</si>
  <si>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</si>
  <si>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</si>
  <si>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</si>
  <si>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</si>
  <si>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</si>
  <si>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</si>
  <si>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</si>
  <si>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</si>
  <si>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</si>
  <si>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</si>
  <si>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</si>
  <si>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</si>
  <si>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</si>
  <si>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</si>
  <si>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</si>
  <si>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</si>
  <si>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</si>
  <si>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</si>
  <si>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</si>
  <si>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</si>
  <si>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</si>
  <si>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</si>
  <si>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</si>
  <si>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</si>
  <si>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</si>
  <si>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</si>
  <si>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</si>
  <si>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</si>
  <si>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</si>
  <si>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</si>
  <si>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</si>
  <si>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</si>
  <si>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</si>
  <si>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</si>
  <si>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</si>
  <si>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</si>
  <si>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</si>
  <si>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</si>
  <si>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</si>
  <si>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</si>
  <si>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</si>
  <si>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</si>
  <si>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</si>
  <si>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</si>
  <si>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</si>
  <si>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</si>
  <si>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</si>
  <si>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</si>
  <si>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</si>
  <si>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</si>
  <si>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</si>
  <si>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</si>
  <si>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</si>
  <si>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</si>
  <si>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</si>
  <si>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</si>
  <si>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</si>
  <si>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</si>
  <si>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</si>
  <si>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</si>
  <si>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</si>
  <si>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</si>
  <si>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</si>
  <si>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</si>
  <si>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</si>
  <si>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</si>
  <si>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</si>
  <si>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</si>
  <si>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</si>
  <si>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</si>
  <si>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</si>
  <si>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</si>
  <si>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</si>
  <si>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</si>
  <si>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</si>
  <si>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</si>
  <si>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</si>
  <si>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</si>
  <si>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</si>
  <si>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</si>
  <si>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</si>
  <si>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</si>
  <si>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</si>
  <si>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</si>
  <si>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</si>
  <si>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</si>
  <si>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</si>
  <si>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</si>
  <si>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</si>
  <si>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</si>
  <si>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</si>
  <si>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</si>
  <si>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</si>
  <si>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</si>
  <si>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</si>
  <si>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</si>
  <si>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</si>
  <si>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</si>
  <si>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</si>
  <si>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</si>
  <si>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</si>
  <si>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</si>
  <si>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</si>
  <si>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</si>
  <si>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</si>
  <si>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</si>
  <si>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</si>
  <si>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</si>
  <si>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</si>
  <si>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</si>
  <si>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</si>
  <si>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</si>
  <si>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</si>
  <si>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</si>
  <si>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</si>
  <si>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</si>
  <si>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</si>
  <si>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</si>
  <si>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</si>
  <si>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</si>
  <si>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</si>
  <si>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</si>
  <si>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</si>
  <si>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</si>
  <si>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</si>
  <si>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</si>
  <si>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</si>
  <si>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</si>
  <si>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</si>
  <si>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</si>
  <si>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</si>
  <si>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</si>
  <si>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</si>
  <si>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</si>
  <si>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PARA EL DESARROLLO INTEGRAL DE LA FAMILIA DEL MUNICIPIO DE TIERRA BLANCA GUANAJUATO</t>
  </si>
  <si>
    <t>31120M40D010000 DIRECCION GENERAL</t>
  </si>
  <si>
    <t>31120M40D020000 SISTEMA DE PROTECCION INTEGRAL DE NNA</t>
  </si>
  <si>
    <t>31120M40D030000 DESARROLLO COMUNITARIO (RED MOVIL)</t>
  </si>
  <si>
    <t>31120M40D040000 ADULTO MAYOR</t>
  </si>
  <si>
    <t>31120M40D060000 ALIMENTARIO</t>
  </si>
  <si>
    <t>31120M40D070000 UNIDAD BASICA DE REHABILITACION</t>
  </si>
  <si>
    <t>31120M40D080000 DIRECCION Y ATENCION NNA</t>
  </si>
  <si>
    <t>31120M40D090000 PROCURADURIA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</si>
</sst>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9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D67" zoomScale="86" zoomScaleNormal="86" workbookViewId="0">
      <selection activeCell="F92" sqref="F9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14" t="s">
        <v>566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2</v>
      </c>
      <c r="B4" s="118"/>
      <c r="C4" s="118"/>
      <c r="D4" s="118"/>
      <c r="E4" s="118"/>
      <c r="F4" s="119"/>
    </row>
    <row r="5" spans="1:6" ht="12.95" customHeight="1" x14ac:dyDescent="0.25">
      <c r="A5" s="120" t="s">
        <v>3</v>
      </c>
      <c r="B5" s="121"/>
      <c r="C5" s="121"/>
      <c r="D5" s="121"/>
      <c r="E5" s="121"/>
      <c r="F5" s="122"/>
    </row>
    <row r="6" spans="1:6" ht="41.45" customHeight="1" x14ac:dyDescent="0.25">
      <c r="A6" s="42" t="s">
        <v>4</v>
      </c>
      <c r="B6" s="43" t="s">
        <v>5</v>
      </c>
      <c r="C6" s="1" t="s">
        <v>6</v>
      </c>
      <c r="D6" s="44" t="s">
        <v>7</v>
      </c>
      <c r="E6" s="43" t="s">
        <v>5</v>
      </c>
      <c r="F6" s="1" t="s">
        <v>6</v>
      </c>
    </row>
    <row r="7" spans="1:6" ht="12.95" customHeight="1" x14ac:dyDescent="0.25">
      <c r="A7" s="45" t="s">
        <v>8</v>
      </c>
      <c r="B7" s="46"/>
      <c r="C7" s="46"/>
      <c r="D7" s="45" t="s">
        <v>9</v>
      </c>
      <c r="E7" s="46"/>
      <c r="F7" s="46"/>
    </row>
    <row r="8" spans="1:6" x14ac:dyDescent="0.25">
      <c r="A8" s="2" t="s">
        <v>10</v>
      </c>
      <c r="B8" s="47"/>
      <c r="C8" s="47"/>
      <c r="D8" s="2" t="s">
        <v>11</v>
      </c>
      <c r="E8" s="47"/>
      <c r="F8" s="47"/>
    </row>
    <row r="9" spans="1:6" x14ac:dyDescent="0.25">
      <c r="A9" s="48" t="s">
        <v>12</v>
      </c>
      <c r="B9" s="49">
        <f>SUM(B10:B16)</f>
        <v>978638.26</v>
      </c>
      <c r="C9" s="49">
        <f>SUM(C10:C16)</f>
        <v>717741.71</v>
      </c>
      <c r="D9" s="48" t="s">
        <v>13</v>
      </c>
      <c r="E9" s="49">
        <f>SUM(E10:E18)</f>
        <v>713339.14</v>
      </c>
      <c r="F9" s="49">
        <f>SUM(F10:F18)</f>
        <v>775777.35</v>
      </c>
    </row>
    <row r="10" spans="1:6" x14ac:dyDescent="0.25">
      <c r="A10" s="50" t="s">
        <v>14</v>
      </c>
      <c r="B10" s="49">
        <v>0</v>
      </c>
      <c r="C10" s="49">
        <v>0</v>
      </c>
      <c r="D10" s="50" t="s">
        <v>15</v>
      </c>
      <c r="E10" s="177">
        <v>416.15</v>
      </c>
      <c r="F10" s="177">
        <v>416.25</v>
      </c>
    </row>
    <row r="11" spans="1:6" x14ac:dyDescent="0.25">
      <c r="A11" s="50" t="s">
        <v>16</v>
      </c>
      <c r="B11" s="177">
        <v>978638.26</v>
      </c>
      <c r="C11" s="177">
        <v>717741.71</v>
      </c>
      <c r="D11" s="50" t="s">
        <v>17</v>
      </c>
      <c r="E11" s="177">
        <v>26667.69</v>
      </c>
      <c r="F11" s="177">
        <v>29557.97</v>
      </c>
    </row>
    <row r="12" spans="1:6" x14ac:dyDescent="0.25">
      <c r="A12" s="50" t="s">
        <v>18</v>
      </c>
      <c r="B12" s="49">
        <v>0</v>
      </c>
      <c r="C12" s="49">
        <v>0</v>
      </c>
      <c r="D12" s="50" t="s">
        <v>19</v>
      </c>
      <c r="E12" s="178"/>
      <c r="F12" s="178"/>
    </row>
    <row r="13" spans="1:6" x14ac:dyDescent="0.25">
      <c r="A13" s="50" t="s">
        <v>20</v>
      </c>
      <c r="B13" s="49">
        <v>0</v>
      </c>
      <c r="C13" s="49">
        <v>0</v>
      </c>
      <c r="D13" s="50" t="s">
        <v>21</v>
      </c>
      <c r="E13" s="178"/>
      <c r="F13" s="178"/>
    </row>
    <row r="14" spans="1:6" x14ac:dyDescent="0.25">
      <c r="A14" s="50" t="s">
        <v>22</v>
      </c>
      <c r="B14" s="49">
        <v>0</v>
      </c>
      <c r="C14" s="49">
        <v>0</v>
      </c>
      <c r="D14" s="50" t="s">
        <v>23</v>
      </c>
      <c r="E14" s="178"/>
      <c r="F14" s="178"/>
    </row>
    <row r="15" spans="1:6" x14ac:dyDescent="0.25">
      <c r="A15" s="50" t="s">
        <v>24</v>
      </c>
      <c r="B15" s="49">
        <v>0</v>
      </c>
      <c r="C15" s="49">
        <v>0</v>
      </c>
      <c r="D15" s="50" t="s">
        <v>25</v>
      </c>
      <c r="E15" s="178"/>
      <c r="F15" s="178"/>
    </row>
    <row r="16" spans="1:6" x14ac:dyDescent="0.25">
      <c r="A16" s="50" t="s">
        <v>26</v>
      </c>
      <c r="B16" s="49">
        <v>0</v>
      </c>
      <c r="C16" s="49">
        <v>0</v>
      </c>
      <c r="D16" s="50" t="s">
        <v>27</v>
      </c>
      <c r="E16" s="177">
        <v>661134.38</v>
      </c>
      <c r="F16" s="177">
        <v>703192.71</v>
      </c>
    </row>
    <row r="17" spans="1:6" x14ac:dyDescent="0.25">
      <c r="A17" s="48" t="s">
        <v>28</v>
      </c>
      <c r="B17" s="49">
        <f>SUM(B18:B24)</f>
        <v>1190410.67</v>
      </c>
      <c r="C17" s="49">
        <f>SUM(C18:C24)</f>
        <v>1179957.58</v>
      </c>
      <c r="D17" s="50" t="s">
        <v>29</v>
      </c>
      <c r="E17" s="178"/>
      <c r="F17" s="178"/>
    </row>
    <row r="18" spans="1:6" x14ac:dyDescent="0.25">
      <c r="A18" s="50" t="s">
        <v>30</v>
      </c>
      <c r="B18" s="178"/>
      <c r="C18" s="178"/>
      <c r="D18" s="50" t="s">
        <v>31</v>
      </c>
      <c r="E18" s="177">
        <v>25120.92</v>
      </c>
      <c r="F18" s="177">
        <v>42610.42</v>
      </c>
    </row>
    <row r="19" spans="1:6" x14ac:dyDescent="0.25">
      <c r="A19" s="50" t="s">
        <v>32</v>
      </c>
      <c r="B19" s="177">
        <v>894252.74</v>
      </c>
      <c r="C19" s="177">
        <v>894299.65</v>
      </c>
      <c r="D19" s="48" t="s">
        <v>33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34</v>
      </c>
      <c r="B20" s="177">
        <v>218392.49</v>
      </c>
      <c r="C20" s="177">
        <v>218392.49</v>
      </c>
      <c r="D20" s="50" t="s">
        <v>35</v>
      </c>
      <c r="E20" s="49">
        <v>0</v>
      </c>
      <c r="F20" s="49">
        <v>0</v>
      </c>
    </row>
    <row r="21" spans="1:6" x14ac:dyDescent="0.25">
      <c r="A21" s="50" t="s">
        <v>36</v>
      </c>
      <c r="B21" s="178"/>
      <c r="C21" s="178"/>
      <c r="D21" s="50" t="s">
        <v>37</v>
      </c>
      <c r="E21" s="49">
        <v>0</v>
      </c>
      <c r="F21" s="49">
        <v>0</v>
      </c>
    </row>
    <row r="22" spans="1:6" x14ac:dyDescent="0.25">
      <c r="A22" s="50" t="s">
        <v>38</v>
      </c>
      <c r="B22" s="177">
        <v>10000</v>
      </c>
      <c r="C22" s="177">
        <v>0</v>
      </c>
      <c r="D22" s="50" t="s">
        <v>39</v>
      </c>
      <c r="E22" s="49">
        <v>0</v>
      </c>
      <c r="F22" s="49">
        <v>0</v>
      </c>
    </row>
    <row r="23" spans="1:6" x14ac:dyDescent="0.25">
      <c r="A23" s="50" t="s">
        <v>40</v>
      </c>
      <c r="B23" s="178"/>
      <c r="C23" s="178"/>
      <c r="D23" s="48" t="s">
        <v>41</v>
      </c>
      <c r="E23" s="49">
        <f>E24+E25</f>
        <v>0</v>
      </c>
      <c r="F23" s="49">
        <f>F24+F25</f>
        <v>0</v>
      </c>
    </row>
    <row r="24" spans="1:6" x14ac:dyDescent="0.25">
      <c r="A24" s="50" t="s">
        <v>42</v>
      </c>
      <c r="B24" s="177">
        <v>67765.440000000002</v>
      </c>
      <c r="C24" s="177">
        <v>67265.440000000002</v>
      </c>
      <c r="D24" s="50" t="s">
        <v>43</v>
      </c>
      <c r="E24" s="49">
        <v>0</v>
      </c>
      <c r="F24" s="49">
        <v>0</v>
      </c>
    </row>
    <row r="25" spans="1:6" x14ac:dyDescent="0.25">
      <c r="A25" s="48" t="s">
        <v>44</v>
      </c>
      <c r="B25" s="49">
        <f>SUM(B26:B30)</f>
        <v>0</v>
      </c>
      <c r="C25" s="49">
        <f>SUM(C26:C30)</f>
        <v>500</v>
      </c>
      <c r="D25" s="50" t="s">
        <v>45</v>
      </c>
      <c r="E25" s="49">
        <v>0</v>
      </c>
      <c r="F25" s="49">
        <v>0</v>
      </c>
    </row>
    <row r="26" spans="1:6" x14ac:dyDescent="0.25">
      <c r="A26" s="50" t="s">
        <v>46</v>
      </c>
      <c r="B26" s="49">
        <v>0</v>
      </c>
      <c r="C26" s="177">
        <v>500</v>
      </c>
      <c r="D26" s="48" t="s">
        <v>47</v>
      </c>
      <c r="E26" s="49">
        <v>0</v>
      </c>
      <c r="F26" s="49">
        <v>0</v>
      </c>
    </row>
    <row r="27" spans="1:6" x14ac:dyDescent="0.25">
      <c r="A27" s="50" t="s">
        <v>48</v>
      </c>
      <c r="B27" s="49">
        <v>0</v>
      </c>
      <c r="C27" s="49">
        <v>0</v>
      </c>
      <c r="D27" s="48" t="s">
        <v>49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50</v>
      </c>
      <c r="B28" s="49">
        <v>0</v>
      </c>
      <c r="C28" s="49">
        <v>0</v>
      </c>
      <c r="D28" s="50" t="s">
        <v>51</v>
      </c>
      <c r="E28" s="49">
        <v>0</v>
      </c>
      <c r="F28" s="49">
        <v>0</v>
      </c>
    </row>
    <row r="29" spans="1:6" x14ac:dyDescent="0.25">
      <c r="A29" s="50" t="s">
        <v>52</v>
      </c>
      <c r="B29" s="49">
        <v>0</v>
      </c>
      <c r="C29" s="49">
        <v>0</v>
      </c>
      <c r="D29" s="50" t="s">
        <v>53</v>
      </c>
      <c r="E29" s="49">
        <v>0</v>
      </c>
      <c r="F29" s="49">
        <v>0</v>
      </c>
    </row>
    <row r="30" spans="1:6" x14ac:dyDescent="0.25">
      <c r="A30" s="50" t="s">
        <v>54</v>
      </c>
      <c r="B30" s="49">
        <v>0</v>
      </c>
      <c r="C30" s="49">
        <v>0</v>
      </c>
      <c r="D30" s="50" t="s">
        <v>55</v>
      </c>
      <c r="E30" s="49">
        <v>0</v>
      </c>
      <c r="F30" s="49">
        <v>0</v>
      </c>
    </row>
    <row r="31" spans="1:6" x14ac:dyDescent="0.25">
      <c r="A31" s="48" t="s">
        <v>56</v>
      </c>
      <c r="B31" s="49">
        <f>SUM(B32:B37)</f>
        <v>15945</v>
      </c>
      <c r="C31" s="49">
        <f>SUM(C32:C37)</f>
        <v>15945</v>
      </c>
      <c r="D31" s="48" t="s">
        <v>57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58</v>
      </c>
      <c r="B32" s="49">
        <v>0</v>
      </c>
      <c r="C32" s="49">
        <v>0</v>
      </c>
      <c r="D32" s="50" t="s">
        <v>59</v>
      </c>
      <c r="E32" s="49">
        <v>0</v>
      </c>
      <c r="F32" s="49">
        <v>0</v>
      </c>
    </row>
    <row r="33" spans="1:6" ht="14.45" customHeight="1" x14ac:dyDescent="0.25">
      <c r="A33" s="50" t="s">
        <v>60</v>
      </c>
      <c r="B33" s="49">
        <v>0</v>
      </c>
      <c r="C33" s="49">
        <v>0</v>
      </c>
      <c r="D33" s="50" t="s">
        <v>61</v>
      </c>
      <c r="E33" s="49">
        <v>0</v>
      </c>
      <c r="F33" s="49">
        <v>0</v>
      </c>
    </row>
    <row r="34" spans="1:6" ht="14.45" customHeight="1" x14ac:dyDescent="0.25">
      <c r="A34" s="50" t="s">
        <v>62</v>
      </c>
      <c r="B34" s="49">
        <v>0</v>
      </c>
      <c r="C34" s="49">
        <v>0</v>
      </c>
      <c r="D34" s="50" t="s">
        <v>63</v>
      </c>
      <c r="E34" s="49">
        <v>0</v>
      </c>
      <c r="F34" s="49">
        <v>0</v>
      </c>
    </row>
    <row r="35" spans="1:6" ht="14.45" customHeight="1" x14ac:dyDescent="0.25">
      <c r="A35" s="50" t="s">
        <v>64</v>
      </c>
      <c r="B35" s="49">
        <v>0</v>
      </c>
      <c r="C35" s="49">
        <v>0</v>
      </c>
      <c r="D35" s="50" t="s">
        <v>65</v>
      </c>
      <c r="E35" s="49">
        <v>0</v>
      </c>
      <c r="F35" s="49">
        <v>0</v>
      </c>
    </row>
    <row r="36" spans="1:6" ht="14.45" customHeight="1" x14ac:dyDescent="0.25">
      <c r="A36" s="50" t="s">
        <v>66</v>
      </c>
      <c r="B36" s="49">
        <v>0</v>
      </c>
      <c r="C36" s="49">
        <v>0</v>
      </c>
      <c r="D36" s="50" t="s">
        <v>67</v>
      </c>
      <c r="E36" s="49">
        <v>0</v>
      </c>
      <c r="F36" s="49">
        <v>0</v>
      </c>
    </row>
    <row r="37" spans="1:6" ht="14.45" customHeight="1" x14ac:dyDescent="0.25">
      <c r="A37" s="48" t="s">
        <v>68</v>
      </c>
      <c r="B37" s="177">
        <v>15945</v>
      </c>
      <c r="C37" s="177">
        <v>15945</v>
      </c>
      <c r="D37" s="50" t="s">
        <v>69</v>
      </c>
      <c r="E37" s="49">
        <v>0</v>
      </c>
      <c r="F37" s="49">
        <v>0</v>
      </c>
    </row>
    <row r="38" spans="1:6" x14ac:dyDescent="0.25">
      <c r="A38" s="48" t="s">
        <v>70</v>
      </c>
      <c r="B38" s="49">
        <f>SUM(B39:B40)</f>
        <v>0</v>
      </c>
      <c r="C38" s="49">
        <f>SUM(C39:C40)</f>
        <v>0</v>
      </c>
      <c r="D38" s="48" t="s">
        <v>71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72</v>
      </c>
      <c r="B39" s="49">
        <v>0</v>
      </c>
      <c r="C39" s="49">
        <v>0</v>
      </c>
      <c r="D39" s="50" t="s">
        <v>73</v>
      </c>
      <c r="E39" s="49">
        <v>0</v>
      </c>
      <c r="F39" s="49">
        <v>0</v>
      </c>
    </row>
    <row r="40" spans="1:6" x14ac:dyDescent="0.25">
      <c r="A40" s="50" t="s">
        <v>74</v>
      </c>
      <c r="B40" s="49">
        <v>0</v>
      </c>
      <c r="C40" s="49">
        <v>0</v>
      </c>
      <c r="D40" s="50" t="s">
        <v>75</v>
      </c>
      <c r="E40" s="49">
        <v>0</v>
      </c>
      <c r="F40" s="49">
        <v>0</v>
      </c>
    </row>
    <row r="41" spans="1:6" x14ac:dyDescent="0.25">
      <c r="A41" s="48" t="s">
        <v>76</v>
      </c>
      <c r="B41" s="49">
        <f>SUM(B42:B45)</f>
        <v>0</v>
      </c>
      <c r="C41" s="49">
        <f>SUM(C42:C45)</f>
        <v>0</v>
      </c>
      <c r="D41" s="50" t="s">
        <v>77</v>
      </c>
      <c r="E41" s="49">
        <v>0</v>
      </c>
      <c r="F41" s="49">
        <v>0</v>
      </c>
    </row>
    <row r="42" spans="1:6" x14ac:dyDescent="0.25">
      <c r="A42" s="50" t="s">
        <v>78</v>
      </c>
      <c r="B42" s="49">
        <v>0</v>
      </c>
      <c r="C42" s="49">
        <v>0</v>
      </c>
      <c r="D42" s="48" t="s">
        <v>79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80</v>
      </c>
      <c r="B43" s="49">
        <v>0</v>
      </c>
      <c r="C43" s="49">
        <v>0</v>
      </c>
      <c r="D43" s="50" t="s">
        <v>81</v>
      </c>
      <c r="E43" s="49">
        <v>0</v>
      </c>
      <c r="F43" s="49">
        <v>0</v>
      </c>
    </row>
    <row r="44" spans="1:6" x14ac:dyDescent="0.25">
      <c r="A44" s="50" t="s">
        <v>82</v>
      </c>
      <c r="B44" s="49">
        <v>0</v>
      </c>
      <c r="C44" s="49">
        <v>0</v>
      </c>
      <c r="D44" s="50" t="s">
        <v>83</v>
      </c>
      <c r="E44" s="49">
        <v>0</v>
      </c>
      <c r="F44" s="49">
        <v>0</v>
      </c>
    </row>
    <row r="45" spans="1:6" x14ac:dyDescent="0.25">
      <c r="A45" s="50" t="s">
        <v>84</v>
      </c>
      <c r="B45" s="49">
        <v>0</v>
      </c>
      <c r="C45" s="49">
        <v>0</v>
      </c>
      <c r="D45" s="50" t="s">
        <v>85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86</v>
      </c>
      <c r="B47" s="4">
        <f>B9+B17+B25+B31+B38+B41</f>
        <v>2184993.9299999997</v>
      </c>
      <c r="C47" s="4">
        <f>C9+C17+C25+C31+C38+C41</f>
        <v>1914144.29</v>
      </c>
      <c r="D47" s="2" t="s">
        <v>87</v>
      </c>
      <c r="E47" s="4">
        <f>E9+E19+E23+E26+E27+E31+E38+E42</f>
        <v>713339.14</v>
      </c>
      <c r="F47" s="4">
        <f>F9+F19+F23+F26+F27+F31+F38+F42</f>
        <v>775777.35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88</v>
      </c>
      <c r="B49" s="51"/>
      <c r="C49" s="51"/>
      <c r="D49" s="2" t="s">
        <v>89</v>
      </c>
      <c r="E49" s="51"/>
      <c r="F49" s="51"/>
    </row>
    <row r="50" spans="1:6" x14ac:dyDescent="0.25">
      <c r="A50" s="48" t="s">
        <v>90</v>
      </c>
      <c r="B50" s="49">
        <v>0</v>
      </c>
      <c r="C50" s="49">
        <v>0</v>
      </c>
      <c r="D50" s="48" t="s">
        <v>91</v>
      </c>
      <c r="E50" s="49">
        <v>0</v>
      </c>
      <c r="F50" s="49">
        <v>0</v>
      </c>
    </row>
    <row r="51" spans="1:6" x14ac:dyDescent="0.25">
      <c r="A51" s="48" t="s">
        <v>92</v>
      </c>
      <c r="B51" s="49">
        <v>0</v>
      </c>
      <c r="C51" s="49">
        <v>0</v>
      </c>
      <c r="D51" s="48" t="s">
        <v>93</v>
      </c>
      <c r="E51" s="49">
        <v>0</v>
      </c>
      <c r="F51" s="49">
        <v>0</v>
      </c>
    </row>
    <row r="52" spans="1:6" x14ac:dyDescent="0.25">
      <c r="A52" s="48" t="s">
        <v>94</v>
      </c>
      <c r="B52" s="49">
        <v>0</v>
      </c>
      <c r="C52" s="49">
        <v>0</v>
      </c>
      <c r="D52" s="48" t="s">
        <v>95</v>
      </c>
      <c r="E52" s="49">
        <v>0</v>
      </c>
      <c r="F52" s="49">
        <v>0</v>
      </c>
    </row>
    <row r="53" spans="1:6" x14ac:dyDescent="0.25">
      <c r="A53" s="48" t="s">
        <v>96</v>
      </c>
      <c r="B53" s="177">
        <v>1485356.55</v>
      </c>
      <c r="C53" s="177">
        <v>1479856.55</v>
      </c>
      <c r="D53" s="48" t="s">
        <v>97</v>
      </c>
      <c r="E53" s="49">
        <v>0</v>
      </c>
      <c r="F53" s="49">
        <v>0</v>
      </c>
    </row>
    <row r="54" spans="1:6" x14ac:dyDescent="0.25">
      <c r="A54" s="48" t="s">
        <v>98</v>
      </c>
      <c r="B54" s="177">
        <v>5788.4</v>
      </c>
      <c r="C54" s="177">
        <v>5788.4</v>
      </c>
      <c r="D54" s="48" t="s">
        <v>99</v>
      </c>
      <c r="E54" s="49">
        <v>0</v>
      </c>
      <c r="F54" s="49">
        <v>0</v>
      </c>
    </row>
    <row r="55" spans="1:6" x14ac:dyDescent="0.25">
      <c r="A55" s="48" t="s">
        <v>100</v>
      </c>
      <c r="B55" s="177">
        <v>-863618.75</v>
      </c>
      <c r="C55" s="177">
        <v>-863618.75</v>
      </c>
      <c r="D55" s="52" t="s">
        <v>101</v>
      </c>
      <c r="E55" s="49">
        <v>0</v>
      </c>
      <c r="F55" s="49">
        <v>0</v>
      </c>
    </row>
    <row r="56" spans="1:6" x14ac:dyDescent="0.25">
      <c r="A56" s="48" t="s">
        <v>102</v>
      </c>
      <c r="B56" s="49">
        <v>0</v>
      </c>
      <c r="C56" s="49">
        <v>0</v>
      </c>
      <c r="D56" s="47"/>
      <c r="E56" s="51"/>
      <c r="F56" s="51"/>
    </row>
    <row r="57" spans="1:6" x14ac:dyDescent="0.25">
      <c r="A57" s="48" t="s">
        <v>103</v>
      </c>
      <c r="B57" s="49">
        <v>0</v>
      </c>
      <c r="C57" s="49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105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106</v>
      </c>
      <c r="E59" s="4">
        <f>E47+E57</f>
        <v>713339.14</v>
      </c>
      <c r="F59" s="4">
        <f>F47+F57</f>
        <v>775777.35</v>
      </c>
    </row>
    <row r="60" spans="1:6" x14ac:dyDescent="0.25">
      <c r="A60" s="3" t="s">
        <v>107</v>
      </c>
      <c r="B60" s="4">
        <f>SUM(B50:B58)</f>
        <v>627526.19999999995</v>
      </c>
      <c r="C60" s="4">
        <f>SUM(C50:C58)</f>
        <v>622026.19999999995</v>
      </c>
      <c r="D60" s="47"/>
      <c r="E60" s="51"/>
      <c r="F60" s="51"/>
    </row>
    <row r="61" spans="1:6" x14ac:dyDescent="0.25">
      <c r="A61" s="47"/>
      <c r="B61" s="51"/>
      <c r="C61" s="51"/>
      <c r="D61" s="53" t="s">
        <v>108</v>
      </c>
      <c r="E61" s="51"/>
      <c r="F61" s="51"/>
    </row>
    <row r="62" spans="1:6" x14ac:dyDescent="0.25">
      <c r="A62" s="3" t="s">
        <v>109</v>
      </c>
      <c r="B62" s="4">
        <f>SUM(B47+B60)</f>
        <v>2812520.13</v>
      </c>
      <c r="C62" s="4">
        <f>SUM(C47+C60)</f>
        <v>2536170.4900000002</v>
      </c>
      <c r="D62" s="47"/>
      <c r="E62" s="51"/>
      <c r="F62" s="51"/>
    </row>
    <row r="63" spans="1:6" x14ac:dyDescent="0.25">
      <c r="A63" s="47"/>
      <c r="B63" s="47"/>
      <c r="C63" s="47"/>
      <c r="D63" s="54" t="s">
        <v>110</v>
      </c>
      <c r="E63" s="49">
        <f>SUM(E64:E66)</f>
        <v>330497.57</v>
      </c>
      <c r="F63" s="49">
        <f>SUM(F64:F66)</f>
        <v>330497.57</v>
      </c>
    </row>
    <row r="64" spans="1:6" x14ac:dyDescent="0.25">
      <c r="A64" s="47"/>
      <c r="B64" s="47"/>
      <c r="C64" s="47"/>
      <c r="D64" s="48" t="s">
        <v>111</v>
      </c>
      <c r="E64" s="177">
        <v>330497.57</v>
      </c>
      <c r="F64" s="177">
        <v>330497.57</v>
      </c>
    </row>
    <row r="65" spans="1:6" x14ac:dyDescent="0.25">
      <c r="A65" s="47"/>
      <c r="B65" s="47"/>
      <c r="C65" s="47"/>
      <c r="D65" s="52" t="s">
        <v>112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113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114</v>
      </c>
      <c r="E68" s="49">
        <f>SUM(E69:E73)</f>
        <v>1768683.42</v>
      </c>
      <c r="F68" s="49">
        <f>SUM(F69:F73)</f>
        <v>1429895.57</v>
      </c>
    </row>
    <row r="69" spans="1:6" x14ac:dyDescent="0.25">
      <c r="A69" s="55"/>
      <c r="B69" s="47"/>
      <c r="C69" s="47"/>
      <c r="D69" s="48" t="s">
        <v>115</v>
      </c>
      <c r="E69" s="177">
        <v>395787.85</v>
      </c>
      <c r="F69" s="177">
        <v>253288.82</v>
      </c>
    </row>
    <row r="70" spans="1:6" x14ac:dyDescent="0.25">
      <c r="A70" s="55"/>
      <c r="B70" s="47"/>
      <c r="C70" s="47"/>
      <c r="D70" s="48" t="s">
        <v>116</v>
      </c>
      <c r="E70" s="177">
        <v>1372895.57</v>
      </c>
      <c r="F70" s="177">
        <v>1176606.75</v>
      </c>
    </row>
    <row r="71" spans="1:6" x14ac:dyDescent="0.25">
      <c r="A71" s="55"/>
      <c r="B71" s="47"/>
      <c r="C71" s="47"/>
      <c r="D71" s="48" t="s">
        <v>117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118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119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120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121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122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123</v>
      </c>
      <c r="E79" s="4">
        <f>E63+E68+E75</f>
        <v>2099180.9899999998</v>
      </c>
      <c r="F79" s="4">
        <f>F63+F68+F75</f>
        <v>1760393.1400000001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124</v>
      </c>
      <c r="E81" s="4">
        <f>E59+E79</f>
        <v>2812520.13</v>
      </c>
      <c r="F81" s="4">
        <f>F59+F79</f>
        <v>2536170.4900000002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C27:C36 B9:C10 B12:C17 B56:C62 B38:C52 B25:B36 C25 E9:F9 E50:F63 E65:F68 E71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12:C17 B25:C25 B38:C52 B56:C62 B27:C30 B26 B32:C36 E19:F63 E65:F68 E71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455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>SISTEMA PARA EL DESARROLLO INTEGRAL DE LA FAMILIA DEL MUNICIPIO DE TIERRA BLANCA GUANAJUATO</v>
      </c>
      <c r="B2" s="133"/>
      <c r="C2" s="133"/>
      <c r="D2" s="133"/>
      <c r="E2" s="133"/>
      <c r="F2" s="133"/>
      <c r="G2" s="134"/>
    </row>
    <row r="3" spans="1:7" x14ac:dyDescent="0.25">
      <c r="A3" s="135" t="s">
        <v>456</v>
      </c>
      <c r="B3" s="136"/>
      <c r="C3" s="136"/>
      <c r="D3" s="136"/>
      <c r="E3" s="136"/>
      <c r="F3" s="136"/>
      <c r="G3" s="137"/>
    </row>
    <row r="4" spans="1:7" x14ac:dyDescent="0.25">
      <c r="A4" s="135" t="s">
        <v>3</v>
      </c>
      <c r="B4" s="136"/>
      <c r="C4" s="136"/>
      <c r="D4" s="136"/>
      <c r="E4" s="136"/>
      <c r="F4" s="136"/>
      <c r="G4" s="137"/>
    </row>
    <row r="5" spans="1:7" x14ac:dyDescent="0.25">
      <c r="A5" s="135" t="s">
        <v>457</v>
      </c>
      <c r="B5" s="136"/>
      <c r="C5" s="136"/>
      <c r="D5" s="136"/>
      <c r="E5" s="136"/>
      <c r="F5" s="136"/>
      <c r="G5" s="137"/>
    </row>
    <row r="6" spans="1:7" x14ac:dyDescent="0.25">
      <c r="A6" s="164" t="s">
        <v>458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459</v>
      </c>
      <c r="C7" s="165"/>
      <c r="D7" s="165"/>
      <c r="E7" s="165"/>
      <c r="F7" s="165"/>
      <c r="G7" s="165"/>
    </row>
    <row r="8" spans="1:7" ht="30" x14ac:dyDescent="0.25">
      <c r="A8" s="73" t="s">
        <v>460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461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267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465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469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470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297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471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472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301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474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SISTEMA PARA EL DESARROLLO INTEGRAL DE LA FAMILIA DEL MUNICIPIO DE TIERRA BLANCA GUANAJUATO</v>
      </c>
      <c r="B2" s="133"/>
      <c r="C2" s="133"/>
      <c r="D2" s="133"/>
      <c r="E2" s="133"/>
      <c r="F2" s="133"/>
      <c r="G2" s="134"/>
    </row>
    <row r="3" spans="1:7" x14ac:dyDescent="0.25">
      <c r="A3" s="117" t="s">
        <v>475</v>
      </c>
      <c r="B3" s="118"/>
      <c r="C3" s="118"/>
      <c r="D3" s="118"/>
      <c r="E3" s="118"/>
      <c r="F3" s="118"/>
      <c r="G3" s="119"/>
    </row>
    <row r="4" spans="1:7" x14ac:dyDescent="0.25">
      <c r="A4" s="117" t="s">
        <v>3</v>
      </c>
      <c r="B4" s="118"/>
      <c r="C4" s="118"/>
      <c r="D4" s="118"/>
      <c r="E4" s="118"/>
      <c r="F4" s="118"/>
      <c r="G4" s="119"/>
    </row>
    <row r="5" spans="1:7" x14ac:dyDescent="0.25">
      <c r="A5" s="117" t="s">
        <v>457</v>
      </c>
      <c r="B5" s="118"/>
      <c r="C5" s="118"/>
      <c r="D5" s="118"/>
      <c r="E5" s="118"/>
      <c r="F5" s="118"/>
      <c r="G5" s="119"/>
    </row>
    <row r="6" spans="1:7" x14ac:dyDescent="0.25">
      <c r="A6" s="168" t="s">
        <v>476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459</v>
      </c>
      <c r="C7" s="165"/>
      <c r="D7" s="165"/>
      <c r="E7" s="165"/>
      <c r="F7" s="165"/>
      <c r="G7" s="165"/>
    </row>
    <row r="8" spans="1:7" x14ac:dyDescent="0.25">
      <c r="A8" s="27" t="s">
        <v>477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480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481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486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481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484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488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486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489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490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SISTEMA PARA EL DESARROLLO INTEGRAL DE LA FAMILIA DEL MUNICIPIO DE TIERRA BLANCA GUANAJUATO</v>
      </c>
      <c r="B2" s="133"/>
      <c r="C2" s="133"/>
      <c r="D2" s="133"/>
      <c r="E2" s="133"/>
      <c r="F2" s="133"/>
      <c r="G2" s="134"/>
    </row>
    <row r="3" spans="1:7" x14ac:dyDescent="0.25">
      <c r="A3" s="117" t="s">
        <v>491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1" t="s">
        <v>458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492</v>
      </c>
    </row>
    <row r="7" spans="1:7" x14ac:dyDescent="0.25">
      <c r="A7" s="64" t="s">
        <v>460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493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494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495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496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497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498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499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500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501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503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504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505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509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470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297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510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472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511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513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514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515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SISTEMA PARA EL DESARROLLO INTEGRAL DE LA FAMILIA DEL MUNICIPIO DE TIERRA BLANCA GUANAJUATO</v>
      </c>
      <c r="B2" s="133"/>
      <c r="C2" s="133"/>
      <c r="D2" s="133"/>
      <c r="E2" s="133"/>
      <c r="F2" s="133"/>
      <c r="G2" s="134"/>
    </row>
    <row r="3" spans="1:7" x14ac:dyDescent="0.25">
      <c r="A3" s="117" t="s">
        <v>516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4" t="s">
        <v>476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517</v>
      </c>
    </row>
    <row r="7" spans="1:7" x14ac:dyDescent="0.25">
      <c r="A7" s="27" t="s">
        <v>477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480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481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482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485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486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480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481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482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483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484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518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513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514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519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>SISTEMA PARA EL DESARROLLO INTEGRAL DE LA FAMILIA DEL MUNICIPIO DE TIERRA BLANCA GUANAJUATO</v>
      </c>
      <c r="B2" s="138"/>
      <c r="C2" s="138"/>
      <c r="D2" s="138"/>
      <c r="E2" s="138"/>
      <c r="F2" s="139"/>
    </row>
    <row r="3" spans="1:6" ht="29.25" customHeight="1" x14ac:dyDescent="0.25">
      <c r="A3" s="140" t="s">
        <v>520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521</v>
      </c>
      <c r="C4" s="125" t="s">
        <v>522</v>
      </c>
      <c r="D4" s="125" t="s">
        <v>523</v>
      </c>
      <c r="E4" s="125" t="s">
        <v>524</v>
      </c>
      <c r="F4" s="125" t="s">
        <v>525</v>
      </c>
    </row>
    <row r="5" spans="1:6" ht="12.75" customHeight="1" x14ac:dyDescent="0.25">
      <c r="A5" s="19" t="s">
        <v>526</v>
      </c>
      <c r="B5" s="55"/>
      <c r="C5" s="55"/>
      <c r="D5" s="55"/>
      <c r="E5" s="55"/>
      <c r="F5" s="55"/>
    </row>
    <row r="6" spans="1:6" ht="30" x14ac:dyDescent="0.25">
      <c r="A6" s="61" t="s">
        <v>527</v>
      </c>
      <c r="B6" s="62"/>
      <c r="C6" s="62"/>
      <c r="D6" s="62"/>
      <c r="E6" s="62"/>
      <c r="F6" s="62"/>
    </row>
    <row r="7" spans="1:6" ht="15" x14ac:dyDescent="0.25">
      <c r="A7" s="61" t="s">
        <v>528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529</v>
      </c>
      <c r="B9" s="47"/>
      <c r="C9" s="47"/>
      <c r="D9" s="47"/>
      <c r="E9" s="47"/>
      <c r="F9" s="47"/>
    </row>
    <row r="10" spans="1:6" ht="15" x14ac:dyDescent="0.25">
      <c r="A10" s="61" t="s">
        <v>530</v>
      </c>
      <c r="B10" s="62"/>
      <c r="C10" s="62"/>
      <c r="D10" s="62"/>
      <c r="E10" s="62"/>
      <c r="F10" s="62"/>
    </row>
    <row r="11" spans="1:6" ht="15" x14ac:dyDescent="0.25">
      <c r="A11" s="83" t="s">
        <v>531</v>
      </c>
      <c r="B11" s="62"/>
      <c r="C11" s="62"/>
      <c r="D11" s="62"/>
      <c r="E11" s="62"/>
      <c r="F11" s="62"/>
    </row>
    <row r="12" spans="1:6" ht="15" x14ac:dyDescent="0.25">
      <c r="A12" s="83" t="s">
        <v>532</v>
      </c>
      <c r="B12" s="62"/>
      <c r="C12" s="62"/>
      <c r="D12" s="62"/>
      <c r="E12" s="62"/>
      <c r="F12" s="62"/>
    </row>
    <row r="13" spans="1:6" ht="15" x14ac:dyDescent="0.25">
      <c r="A13" s="83" t="s">
        <v>533</v>
      </c>
      <c r="B13" s="62"/>
      <c r="C13" s="62"/>
      <c r="D13" s="62"/>
      <c r="E13" s="62"/>
      <c r="F13" s="62"/>
    </row>
    <row r="14" spans="1:6" ht="15" x14ac:dyDescent="0.25">
      <c r="A14" s="61" t="s">
        <v>534</v>
      </c>
      <c r="B14" s="62"/>
      <c r="C14" s="62"/>
      <c r="D14" s="62"/>
      <c r="E14" s="62"/>
      <c r="F14" s="62"/>
    </row>
    <row r="15" spans="1:6" ht="15" x14ac:dyDescent="0.25">
      <c r="A15" s="83" t="s">
        <v>531</v>
      </c>
      <c r="B15" s="62"/>
      <c r="C15" s="62"/>
      <c r="D15" s="62"/>
      <c r="E15" s="62"/>
      <c r="F15" s="62"/>
    </row>
    <row r="16" spans="1:6" ht="15" x14ac:dyDescent="0.25">
      <c r="A16" s="83" t="s">
        <v>532</v>
      </c>
      <c r="B16" s="62"/>
      <c r="C16" s="62"/>
      <c r="D16" s="62"/>
      <c r="E16" s="62"/>
      <c r="F16" s="62"/>
    </row>
    <row r="17" spans="1:6" ht="15" x14ac:dyDescent="0.25">
      <c r="A17" s="83" t="s">
        <v>533</v>
      </c>
      <c r="B17" s="62"/>
      <c r="C17" s="62"/>
      <c r="D17" s="62"/>
      <c r="E17" s="62"/>
      <c r="F17" s="62"/>
    </row>
    <row r="18" spans="1:6" ht="15" x14ac:dyDescent="0.25">
      <c r="A18" s="61" t="s">
        <v>535</v>
      </c>
      <c r="B18" s="126"/>
      <c r="C18" s="62"/>
      <c r="D18" s="62"/>
      <c r="E18" s="62"/>
      <c r="F18" s="62"/>
    </row>
    <row r="19" spans="1:6" ht="15" x14ac:dyDescent="0.25">
      <c r="A19" s="61" t="s">
        <v>536</v>
      </c>
      <c r="B19" s="62"/>
      <c r="C19" s="62"/>
      <c r="D19" s="62"/>
      <c r="E19" s="62"/>
      <c r="F19" s="62"/>
    </row>
    <row r="20" spans="1:6" ht="30" x14ac:dyDescent="0.25">
      <c r="A20" s="61" t="s">
        <v>537</v>
      </c>
      <c r="B20" s="127"/>
      <c r="C20" s="127"/>
      <c r="D20" s="127"/>
      <c r="E20" s="127"/>
      <c r="F20" s="127"/>
    </row>
    <row r="21" spans="1:6" ht="30" x14ac:dyDescent="0.25">
      <c r="A21" s="61" t="s">
        <v>538</v>
      </c>
      <c r="B21" s="127"/>
      <c r="C21" s="127"/>
      <c r="D21" s="127"/>
      <c r="E21" s="127"/>
      <c r="F21" s="127"/>
    </row>
    <row r="22" spans="1:6" ht="30" x14ac:dyDescent="0.25">
      <c r="A22" s="61" t="s">
        <v>539</v>
      </c>
      <c r="B22" s="127"/>
      <c r="C22" s="127"/>
      <c r="D22" s="127"/>
      <c r="E22" s="127"/>
      <c r="F22" s="127"/>
    </row>
    <row r="23" spans="1:6" ht="15" x14ac:dyDescent="0.25">
      <c r="A23" s="61" t="s">
        <v>540</v>
      </c>
      <c r="B23" s="127"/>
      <c r="C23" s="127"/>
      <c r="D23" s="127"/>
      <c r="E23" s="127"/>
      <c r="F23" s="127"/>
    </row>
    <row r="24" spans="1:6" ht="15" x14ac:dyDescent="0.25">
      <c r="A24" s="61" t="s">
        <v>541</v>
      </c>
      <c r="B24" s="128"/>
      <c r="C24" s="62"/>
      <c r="D24" s="62"/>
      <c r="E24" s="62"/>
      <c r="F24" s="62"/>
    </row>
    <row r="25" spans="1:6" ht="15" x14ac:dyDescent="0.25">
      <c r="A25" s="61" t="s">
        <v>542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543</v>
      </c>
      <c r="B27" s="47"/>
      <c r="C27" s="47"/>
      <c r="D27" s="47"/>
      <c r="E27" s="47"/>
      <c r="F27" s="47"/>
    </row>
    <row r="28" spans="1:6" ht="15" x14ac:dyDescent="0.25">
      <c r="A28" s="61" t="s">
        <v>544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545</v>
      </c>
      <c r="B30" s="47"/>
      <c r="C30" s="47"/>
      <c r="D30" s="47"/>
      <c r="E30" s="47"/>
      <c r="F30" s="47"/>
    </row>
    <row r="31" spans="1:6" ht="15" x14ac:dyDescent="0.25">
      <c r="A31" s="61" t="s">
        <v>530</v>
      </c>
      <c r="B31" s="62"/>
      <c r="C31" s="62"/>
      <c r="D31" s="62"/>
      <c r="E31" s="62"/>
      <c r="F31" s="62"/>
    </row>
    <row r="32" spans="1:6" ht="15" x14ac:dyDescent="0.25">
      <c r="A32" s="61" t="s">
        <v>534</v>
      </c>
      <c r="B32" s="62"/>
      <c r="C32" s="62"/>
      <c r="D32" s="62"/>
      <c r="E32" s="62"/>
      <c r="F32" s="62"/>
    </row>
    <row r="33" spans="1:6" ht="15" x14ac:dyDescent="0.25">
      <c r="A33" s="61" t="s">
        <v>546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547</v>
      </c>
      <c r="B35" s="47"/>
      <c r="C35" s="47"/>
      <c r="D35" s="47"/>
      <c r="E35" s="47"/>
      <c r="F35" s="47"/>
    </row>
    <row r="36" spans="1:6" ht="15" x14ac:dyDescent="0.25">
      <c r="A36" s="61" t="s">
        <v>548</v>
      </c>
      <c r="B36" s="62"/>
      <c r="C36" s="62"/>
      <c r="D36" s="62"/>
      <c r="E36" s="62"/>
      <c r="F36" s="62"/>
    </row>
    <row r="37" spans="1:6" ht="15" x14ac:dyDescent="0.25">
      <c r="A37" s="61" t="s">
        <v>549</v>
      </c>
      <c r="B37" s="62"/>
      <c r="C37" s="62"/>
      <c r="D37" s="62"/>
      <c r="E37" s="62"/>
      <c r="F37" s="62"/>
    </row>
    <row r="38" spans="1:6" ht="15" x14ac:dyDescent="0.25">
      <c r="A38" s="61" t="s">
        <v>550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551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552</v>
      </c>
      <c r="B42" s="47"/>
      <c r="C42" s="47"/>
      <c r="D42" s="47"/>
      <c r="E42" s="47"/>
      <c r="F42" s="47"/>
    </row>
    <row r="43" spans="1:6" ht="15" x14ac:dyDescent="0.25">
      <c r="A43" s="61" t="s">
        <v>553</v>
      </c>
      <c r="B43" s="62"/>
      <c r="C43" s="62"/>
      <c r="D43" s="62"/>
      <c r="E43" s="62"/>
      <c r="F43" s="62"/>
    </row>
    <row r="44" spans="1:6" ht="15" x14ac:dyDescent="0.25">
      <c r="A44" s="61" t="s">
        <v>554</v>
      </c>
      <c r="B44" s="62"/>
      <c r="C44" s="62"/>
      <c r="D44" s="62"/>
      <c r="E44" s="62"/>
      <c r="F44" s="62"/>
    </row>
    <row r="45" spans="1:6" ht="15" x14ac:dyDescent="0.25">
      <c r="A45" s="61" t="s">
        <v>555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556</v>
      </c>
      <c r="B47" s="47"/>
      <c r="C47" s="47"/>
      <c r="D47" s="47"/>
      <c r="E47" s="47"/>
      <c r="F47" s="47"/>
    </row>
    <row r="48" spans="1:6" ht="15" x14ac:dyDescent="0.25">
      <c r="A48" s="61" t="s">
        <v>554</v>
      </c>
      <c r="B48" s="127"/>
      <c r="C48" s="127"/>
      <c r="D48" s="127"/>
      <c r="E48" s="127"/>
      <c r="F48" s="127"/>
    </row>
    <row r="49" spans="1:6" ht="15" x14ac:dyDescent="0.25">
      <c r="A49" s="61" t="s">
        <v>555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557</v>
      </c>
      <c r="B51" s="47"/>
      <c r="C51" s="47"/>
      <c r="D51" s="47"/>
      <c r="E51" s="47"/>
      <c r="F51" s="47"/>
    </row>
    <row r="52" spans="1:6" ht="15" x14ac:dyDescent="0.25">
      <c r="A52" s="61" t="s">
        <v>554</v>
      </c>
      <c r="B52" s="62"/>
      <c r="C52" s="62"/>
      <c r="D52" s="62"/>
      <c r="E52" s="62"/>
      <c r="F52" s="62"/>
    </row>
    <row r="53" spans="1:6" ht="15" x14ac:dyDescent="0.25">
      <c r="A53" s="61" t="s">
        <v>555</v>
      </c>
      <c r="B53" s="62"/>
      <c r="C53" s="62"/>
      <c r="D53" s="62"/>
      <c r="E53" s="62"/>
      <c r="F53" s="62"/>
    </row>
    <row r="54" spans="1:6" ht="15" x14ac:dyDescent="0.25">
      <c r="A54" s="61" t="s">
        <v>558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559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554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555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560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561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562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563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564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565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22" zoomScale="94" zoomScaleNormal="110" workbookViewId="0">
      <selection activeCell="B50" sqref="B5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125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>SISTEMA PARA EL DESARROLLO INTEGRAL DE LA FAMILIA DEL MUNICIPIO DE TIERRA BLANCA GUANAJUATO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126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1'!A4</f>
        <v>Al 31 de Diciembre de 2022 y al 31 de Marzo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3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136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137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138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139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140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141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142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143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144</v>
      </c>
      <c r="B18" s="179">
        <v>775777.35</v>
      </c>
      <c r="C18" s="112"/>
      <c r="D18" s="112"/>
      <c r="E18" s="112"/>
      <c r="F18" s="179">
        <v>713339.14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145</v>
      </c>
      <c r="B20" s="4">
        <f t="shared" ref="B20:H20" si="3">B8+B18</f>
        <v>775777.35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713339.14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154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155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163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164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165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154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B1" zoomScale="66" zoomScaleNormal="70" workbookViewId="0">
      <selection activeCell="G34" sqref="G3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>SISTEMA PARA EL DESARROLLO INTEGRAL DE LA FAMILIA DEL MUNICIPIO DE TIERRA BLANCA GUANAJUATO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168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180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181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182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183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184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154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185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186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187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188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189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190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6" zoomScale="67" zoomScaleNormal="53" workbookViewId="0">
      <selection activeCell="C25" sqref="C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191</v>
      </c>
      <c r="B1" s="148"/>
      <c r="C1" s="148"/>
      <c r="D1" s="149"/>
    </row>
    <row r="2" spans="1:4" x14ac:dyDescent="0.25">
      <c r="A2" s="114" t="str">
        <f>'Formato 1'!A2</f>
        <v>SISTEMA PARA EL DESARROLLO INTEGRAL DE LA FAMILIA DEL MUNICIPIO DE TIERRA BLANCA GUANAJUATO</v>
      </c>
      <c r="B2" s="115"/>
      <c r="C2" s="115"/>
      <c r="D2" s="116"/>
    </row>
    <row r="3" spans="1:4" x14ac:dyDescent="0.25">
      <c r="A3" s="117" t="s">
        <v>192</v>
      </c>
      <c r="B3" s="118"/>
      <c r="C3" s="118"/>
      <c r="D3" s="119"/>
    </row>
    <row r="4" spans="1:4" x14ac:dyDescent="0.25">
      <c r="A4" s="117" t="str">
        <f>'Formato 3'!A4</f>
        <v>Del 1 de Enero al 31 de Marzo de 2023 (b)</v>
      </c>
      <c r="B4" s="118"/>
      <c r="C4" s="118"/>
      <c r="D4" s="119"/>
    </row>
    <row r="5" spans="1:4" x14ac:dyDescent="0.25">
      <c r="A5" s="120" t="s">
        <v>3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5">
        <f>SUM(B9:B11)</f>
        <v>6143600</v>
      </c>
      <c r="C8" s="15">
        <f>SUM(C9:C11)</f>
        <v>1525454.97</v>
      </c>
      <c r="D8" s="15">
        <f>SUM(D9:D11)</f>
        <v>0</v>
      </c>
    </row>
    <row r="9" spans="1:4" x14ac:dyDescent="0.25">
      <c r="A9" s="60" t="s">
        <v>197</v>
      </c>
      <c r="B9" s="180">
        <v>6143600</v>
      </c>
      <c r="C9" s="180">
        <v>1525454.97</v>
      </c>
      <c r="D9" s="97">
        <v>0</v>
      </c>
    </row>
    <row r="10" spans="1:4" x14ac:dyDescent="0.25">
      <c r="A10" s="60" t="s">
        <v>198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199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200</v>
      </c>
      <c r="B13" s="15">
        <f>B14+B15</f>
        <v>6143600</v>
      </c>
      <c r="C13" s="15">
        <f>C14+C15</f>
        <v>1135167.1200000001</v>
      </c>
      <c r="D13" s="15">
        <f>D14+D15</f>
        <v>1135167.1200000001</v>
      </c>
    </row>
    <row r="14" spans="1:4" x14ac:dyDescent="0.25">
      <c r="A14" s="60" t="s">
        <v>201</v>
      </c>
      <c r="B14" s="180">
        <v>6143600</v>
      </c>
      <c r="C14" s="180">
        <v>1135167.1200000001</v>
      </c>
      <c r="D14" s="180">
        <v>1135167.1200000001</v>
      </c>
    </row>
    <row r="15" spans="1:4" x14ac:dyDescent="0.25">
      <c r="A15" s="60" t="s">
        <v>202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203</v>
      </c>
      <c r="B17" s="16">
        <v>0</v>
      </c>
      <c r="C17" s="15">
        <f>C18+C19</f>
        <v>-89404.64</v>
      </c>
      <c r="D17" s="15">
        <f>D18+D19</f>
        <v>-89404.64</v>
      </c>
    </row>
    <row r="18" spans="1:4" x14ac:dyDescent="0.25">
      <c r="A18" s="60" t="s">
        <v>204</v>
      </c>
      <c r="B18" s="17">
        <v>0</v>
      </c>
      <c r="C18" s="180">
        <v>-89404.64</v>
      </c>
      <c r="D18" s="180">
        <v>-89404.64</v>
      </c>
    </row>
    <row r="19" spans="1:4" x14ac:dyDescent="0.25">
      <c r="A19" s="60" t="s">
        <v>205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206</v>
      </c>
      <c r="B21" s="15">
        <f>B8-B13+B17</f>
        <v>0</v>
      </c>
      <c r="C21" s="15">
        <f>C8-C13+C17</f>
        <v>300883.20999999985</v>
      </c>
      <c r="D21" s="15">
        <f>D8-D13+D17</f>
        <v>-1224571.76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207</v>
      </c>
      <c r="B23" s="15">
        <f>B21-B11</f>
        <v>0</v>
      </c>
      <c r="C23" s="15">
        <f>C21-C11</f>
        <v>300883.20999999985</v>
      </c>
      <c r="D23" s="15">
        <f>D21-D11</f>
        <v>-1224571.76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208</v>
      </c>
      <c r="B25" s="15">
        <f>B23-B17</f>
        <v>0</v>
      </c>
      <c r="C25" s="15">
        <f>C23-C17</f>
        <v>390287.84999999986</v>
      </c>
      <c r="D25" s="15">
        <f>D23-D17</f>
        <v>-1135167.1200000001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213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214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390287.84999999986</v>
      </c>
      <c r="D33" s="4">
        <f>D25+D29</f>
        <v>-1135167.1200000001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218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219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221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222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8" t="s">
        <v>224</v>
      </c>
      <c r="B48" s="99">
        <f>B9</f>
        <v>6143600</v>
      </c>
      <c r="C48" s="99">
        <f>C9</f>
        <v>1525454.97</v>
      </c>
      <c r="D48" s="99">
        <f>D9</f>
        <v>0</v>
      </c>
    </row>
    <row r="49" spans="1:4" x14ac:dyDescent="0.25">
      <c r="A49" s="22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218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221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201</v>
      </c>
      <c r="B53" s="49">
        <f>B14</f>
        <v>6143600</v>
      </c>
      <c r="C53" s="49">
        <f>C14</f>
        <v>1135167.1200000001</v>
      </c>
      <c r="D53" s="49">
        <f>D14</f>
        <v>1135167.1200000001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204</v>
      </c>
      <c r="B55" s="23">
        <v>0</v>
      </c>
      <c r="C55" s="49">
        <f>C18</f>
        <v>-89404.64</v>
      </c>
      <c r="D55" s="49">
        <f>D18</f>
        <v>-89404.64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226</v>
      </c>
      <c r="B57" s="4">
        <f>B48+B49-B53+B55</f>
        <v>0</v>
      </c>
      <c r="C57" s="4">
        <f>C48+C49-C53+C55</f>
        <v>300883.20999999985</v>
      </c>
      <c r="D57" s="4">
        <f>D48+D49-D53+D55</f>
        <v>-1224571.76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227</v>
      </c>
      <c r="B59" s="4">
        <f>B57-B49</f>
        <v>0</v>
      </c>
      <c r="C59" s="4">
        <f>C57-C49</f>
        <v>300883.20999999985</v>
      </c>
      <c r="D59" s="4">
        <f>D57-D49</f>
        <v>-1224571.76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8" t="s">
        <v>198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228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219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222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229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205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230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231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D9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10" zoomScale="76" zoomScaleNormal="115" workbookViewId="0">
      <selection activeCell="D81" sqref="D8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232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SISTEMA PARA EL DESARROLLO INTEGRAL DE LA FAMILIA DEL MUNICIPIO DE TIERRA BLANCA GUANAJUATO</v>
      </c>
      <c r="B2" s="115"/>
      <c r="C2" s="115"/>
      <c r="D2" s="115"/>
      <c r="E2" s="115"/>
      <c r="F2" s="115"/>
      <c r="G2" s="116"/>
    </row>
    <row r="3" spans="1:7" x14ac:dyDescent="0.25">
      <c r="A3" s="117" t="s">
        <v>233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Marzo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3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234</v>
      </c>
      <c r="B6" s="152" t="s">
        <v>235</v>
      </c>
      <c r="C6" s="152"/>
      <c r="D6" s="152"/>
      <c r="E6" s="152"/>
      <c r="F6" s="152"/>
      <c r="G6" s="152" t="s">
        <v>236</v>
      </c>
    </row>
    <row r="7" spans="1:7" ht="30" x14ac:dyDescent="0.25">
      <c r="A7" s="151"/>
      <c r="B7" s="26" t="s">
        <v>237</v>
      </c>
      <c r="C7" s="7" t="s">
        <v>238</v>
      </c>
      <c r="D7" s="26" t="s">
        <v>239</v>
      </c>
      <c r="E7" s="26" t="s">
        <v>194</v>
      </c>
      <c r="F7" s="26" t="s">
        <v>240</v>
      </c>
      <c r="G7" s="152"/>
    </row>
    <row r="8" spans="1:7" x14ac:dyDescent="0.25">
      <c r="A8" s="27" t="s">
        <v>241</v>
      </c>
      <c r="B8" s="94"/>
      <c r="C8" s="94"/>
      <c r="D8" s="94"/>
      <c r="E8" s="94"/>
      <c r="F8" s="94"/>
      <c r="G8" s="94"/>
    </row>
    <row r="9" spans="1:7" x14ac:dyDescent="0.25">
      <c r="A9" s="60" t="s">
        <v>242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243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244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245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246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f t="shared" si="0"/>
        <v>0</v>
      </c>
    </row>
    <row r="14" spans="1:7" x14ac:dyDescent="0.25">
      <c r="A14" s="60" t="s">
        <v>247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248</v>
      </c>
      <c r="B15" s="181">
        <v>93600</v>
      </c>
      <c r="C15" s="181">
        <v>0</v>
      </c>
      <c r="D15" s="182">
        <f t="shared" ref="D15" si="1">B15+C15</f>
        <v>93600</v>
      </c>
      <c r="E15" s="181">
        <v>12955</v>
      </c>
      <c r="F15" s="181">
        <v>0</v>
      </c>
      <c r="G15" s="182">
        <f t="shared" si="0"/>
        <v>-93600</v>
      </c>
    </row>
    <row r="16" spans="1:7" x14ac:dyDescent="0.25">
      <c r="A16" s="95" t="s">
        <v>249</v>
      </c>
      <c r="B16" s="49">
        <f t="shared" ref="B16:G16" si="2">SUM(B17:B27)</f>
        <v>0</v>
      </c>
      <c r="C16" s="49">
        <f t="shared" si="2"/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</row>
    <row r="17" spans="1:7" x14ac:dyDescent="0.25">
      <c r="A17" s="80" t="s">
        <v>250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251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3">F18-B18</f>
        <v>0</v>
      </c>
    </row>
    <row r="19" spans="1:7" x14ac:dyDescent="0.25">
      <c r="A19" s="80" t="s">
        <v>252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3"/>
        <v>0</v>
      </c>
    </row>
    <row r="20" spans="1:7" x14ac:dyDescent="0.25">
      <c r="A20" s="80" t="s">
        <v>253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3"/>
        <v>0</v>
      </c>
    </row>
    <row r="21" spans="1:7" x14ac:dyDescent="0.25">
      <c r="A21" s="80" t="s">
        <v>254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3"/>
        <v>0</v>
      </c>
    </row>
    <row r="22" spans="1:7" x14ac:dyDescent="0.25">
      <c r="A22" s="80" t="s">
        <v>255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3"/>
        <v>0</v>
      </c>
    </row>
    <row r="23" spans="1:7" x14ac:dyDescent="0.25">
      <c r="A23" s="80" t="s">
        <v>256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3"/>
        <v>0</v>
      </c>
    </row>
    <row r="24" spans="1:7" x14ac:dyDescent="0.25">
      <c r="A24" s="80" t="s">
        <v>257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3"/>
        <v>0</v>
      </c>
    </row>
    <row r="25" spans="1:7" x14ac:dyDescent="0.25">
      <c r="A25" s="80" t="s">
        <v>258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3"/>
        <v>0</v>
      </c>
    </row>
    <row r="26" spans="1:7" x14ac:dyDescent="0.25">
      <c r="A26" s="80" t="s">
        <v>259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3"/>
        <v>0</v>
      </c>
    </row>
    <row r="27" spans="1:7" x14ac:dyDescent="0.25">
      <c r="A27" s="80" t="s">
        <v>260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3"/>
        <v>0</v>
      </c>
    </row>
    <row r="28" spans="1:7" x14ac:dyDescent="0.25">
      <c r="A28" s="60" t="s">
        <v>261</v>
      </c>
      <c r="B28" s="49">
        <f t="shared" ref="B28:G28" si="4">SUM(B29:B33)</f>
        <v>0</v>
      </c>
      <c r="C28" s="49">
        <f t="shared" si="4"/>
        <v>0</v>
      </c>
      <c r="D28" s="49">
        <f t="shared" si="4"/>
        <v>0</v>
      </c>
      <c r="E28" s="49">
        <f t="shared" si="4"/>
        <v>0</v>
      </c>
      <c r="F28" s="49">
        <f t="shared" si="4"/>
        <v>0</v>
      </c>
      <c r="G28" s="49">
        <f t="shared" si="4"/>
        <v>0</v>
      </c>
    </row>
    <row r="29" spans="1:7" x14ac:dyDescent="0.25">
      <c r="A29" s="80" t="s">
        <v>262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5">F30-B30</f>
        <v>0</v>
      </c>
    </row>
    <row r="31" spans="1:7" x14ac:dyDescent="0.25">
      <c r="A31" s="80" t="s">
        <v>264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5"/>
        <v>0</v>
      </c>
    </row>
    <row r="32" spans="1:7" x14ac:dyDescent="0.25">
      <c r="A32" s="80" t="s">
        <v>265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5"/>
        <v>0</v>
      </c>
    </row>
    <row r="33" spans="1:7" ht="14.45" customHeight="1" x14ac:dyDescent="0.25">
      <c r="A33" s="80" t="s">
        <v>266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5"/>
        <v>0</v>
      </c>
    </row>
    <row r="34" spans="1:7" ht="14.45" customHeight="1" x14ac:dyDescent="0.25">
      <c r="A34" s="60" t="s">
        <v>267</v>
      </c>
      <c r="B34" s="181">
        <v>6050000</v>
      </c>
      <c r="C34" s="181">
        <v>0</v>
      </c>
      <c r="D34" s="182">
        <f>B34+C34</f>
        <v>6050000</v>
      </c>
      <c r="E34" s="181">
        <v>1512499.97</v>
      </c>
      <c r="F34" s="181">
        <v>0</v>
      </c>
      <c r="G34" s="182">
        <f t="shared" si="5"/>
        <v>-6050000</v>
      </c>
    </row>
    <row r="35" spans="1:7" ht="14.45" customHeight="1" x14ac:dyDescent="0.25">
      <c r="A35" s="60" t="s">
        <v>268</v>
      </c>
      <c r="B35" s="49">
        <f t="shared" ref="B35:G35" si="6">B36</f>
        <v>0</v>
      </c>
      <c r="C35" s="49">
        <f t="shared" si="6"/>
        <v>0</v>
      </c>
      <c r="D35" s="49">
        <f t="shared" si="6"/>
        <v>0</v>
      </c>
      <c r="E35" s="49">
        <f t="shared" si="6"/>
        <v>0</v>
      </c>
      <c r="F35" s="49">
        <f t="shared" si="6"/>
        <v>0</v>
      </c>
      <c r="G35" s="49">
        <f t="shared" si="6"/>
        <v>0</v>
      </c>
    </row>
    <row r="36" spans="1:7" ht="14.45" customHeight="1" x14ac:dyDescent="0.25">
      <c r="A36" s="80" t="s">
        <v>269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270</v>
      </c>
      <c r="B37" s="49">
        <f t="shared" ref="B37:G37" si="7">B38+B39</f>
        <v>0</v>
      </c>
      <c r="C37" s="49">
        <f t="shared" si="7"/>
        <v>0</v>
      </c>
      <c r="D37" s="49">
        <f t="shared" si="7"/>
        <v>0</v>
      </c>
      <c r="E37" s="49">
        <f t="shared" si="7"/>
        <v>0</v>
      </c>
      <c r="F37" s="49">
        <f t="shared" si="7"/>
        <v>0</v>
      </c>
      <c r="G37" s="49">
        <f t="shared" si="7"/>
        <v>0</v>
      </c>
    </row>
    <row r="38" spans="1:7" x14ac:dyDescent="0.25">
      <c r="A38" s="80" t="s">
        <v>271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272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273</v>
      </c>
      <c r="B41" s="4">
        <f t="shared" ref="B41:G41" si="8">SUM(B9,B10,B11,B12,B13,B14,B15,B16,B28,B34,B35,B37)</f>
        <v>6143600</v>
      </c>
      <c r="C41" s="4">
        <f t="shared" si="8"/>
        <v>0</v>
      </c>
      <c r="D41" s="4">
        <f t="shared" si="8"/>
        <v>6143600</v>
      </c>
      <c r="E41" s="4">
        <f t="shared" si="8"/>
        <v>1525454.97</v>
      </c>
      <c r="F41" s="4">
        <f t="shared" si="8"/>
        <v>0</v>
      </c>
      <c r="G41" s="4">
        <f t="shared" si="8"/>
        <v>-6143600</v>
      </c>
    </row>
    <row r="42" spans="1:7" x14ac:dyDescent="0.25">
      <c r="A42" s="3" t="s">
        <v>274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275</v>
      </c>
      <c r="B44" s="51"/>
      <c r="C44" s="51"/>
      <c r="D44" s="51"/>
      <c r="E44" s="51"/>
      <c r="F44" s="51"/>
      <c r="G44" s="51"/>
    </row>
    <row r="45" spans="1:7" x14ac:dyDescent="0.25">
      <c r="A45" s="60" t="s">
        <v>276</v>
      </c>
      <c r="B45" s="49">
        <f t="shared" ref="B45:G45" si="9">SUM(B46:B53)</f>
        <v>0</v>
      </c>
      <c r="C45" s="49">
        <f t="shared" si="9"/>
        <v>0</v>
      </c>
      <c r="D45" s="49">
        <f t="shared" si="9"/>
        <v>0</v>
      </c>
      <c r="E45" s="49">
        <f t="shared" si="9"/>
        <v>0</v>
      </c>
      <c r="F45" s="49">
        <f t="shared" si="9"/>
        <v>0</v>
      </c>
      <c r="G45" s="49">
        <f t="shared" si="9"/>
        <v>0</v>
      </c>
    </row>
    <row r="46" spans="1:7" x14ac:dyDescent="0.25">
      <c r="A46" s="83" t="s">
        <v>277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278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10">F47-B47</f>
        <v>0</v>
      </c>
    </row>
    <row r="48" spans="1:7" x14ac:dyDescent="0.25">
      <c r="A48" s="83" t="s">
        <v>279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10"/>
        <v>0</v>
      </c>
    </row>
    <row r="49" spans="1:7" ht="30" x14ac:dyDescent="0.25">
      <c r="A49" s="83" t="s">
        <v>280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10"/>
        <v>0</v>
      </c>
    </row>
    <row r="50" spans="1:7" x14ac:dyDescent="0.25">
      <c r="A50" s="83" t="s">
        <v>281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10"/>
        <v>0</v>
      </c>
    </row>
    <row r="51" spans="1:7" x14ac:dyDescent="0.25">
      <c r="A51" s="83" t="s">
        <v>282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10"/>
        <v>0</v>
      </c>
    </row>
    <row r="52" spans="1:7" ht="30" x14ac:dyDescent="0.25">
      <c r="A52" s="84" t="s">
        <v>283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10"/>
        <v>0</v>
      </c>
    </row>
    <row r="53" spans="1:7" x14ac:dyDescent="0.25">
      <c r="A53" s="80" t="s">
        <v>284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285</v>
      </c>
      <c r="B54" s="49">
        <f t="shared" ref="B54:G54" si="11">SUM(B55:B58)</f>
        <v>0</v>
      </c>
      <c r="C54" s="49">
        <f t="shared" si="11"/>
        <v>0</v>
      </c>
      <c r="D54" s="49">
        <f t="shared" si="11"/>
        <v>0</v>
      </c>
      <c r="E54" s="49">
        <f t="shared" si="11"/>
        <v>0</v>
      </c>
      <c r="F54" s="49">
        <f t="shared" si="11"/>
        <v>0</v>
      </c>
      <c r="G54" s="49">
        <f t="shared" si="11"/>
        <v>0</v>
      </c>
    </row>
    <row r="55" spans="1:7" x14ac:dyDescent="0.25">
      <c r="A55" s="84" t="s">
        <v>286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2">F56-B56</f>
        <v>0</v>
      </c>
    </row>
    <row r="57" spans="1:7" x14ac:dyDescent="0.25">
      <c r="A57" s="83" t="s">
        <v>288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2"/>
        <v>0</v>
      </c>
    </row>
    <row r="58" spans="1:7" x14ac:dyDescent="0.25">
      <c r="A58" s="84" t="s">
        <v>289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2"/>
        <v>0</v>
      </c>
    </row>
    <row r="59" spans="1:7" x14ac:dyDescent="0.25">
      <c r="A59" s="60" t="s">
        <v>290</v>
      </c>
      <c r="B59" s="49">
        <f t="shared" ref="B59:G59" si="13">SUM(B60:B61)</f>
        <v>0</v>
      </c>
      <c r="C59" s="49">
        <f t="shared" si="13"/>
        <v>0</v>
      </c>
      <c r="D59" s="49">
        <f t="shared" si="13"/>
        <v>0</v>
      </c>
      <c r="E59" s="49">
        <f t="shared" si="13"/>
        <v>0</v>
      </c>
      <c r="F59" s="49">
        <f t="shared" si="13"/>
        <v>0</v>
      </c>
      <c r="G59" s="49">
        <f t="shared" si="13"/>
        <v>0</v>
      </c>
    </row>
    <row r="60" spans="1:7" x14ac:dyDescent="0.25">
      <c r="A60" s="83" t="s">
        <v>291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292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4">F61-B61</f>
        <v>0</v>
      </c>
    </row>
    <row r="62" spans="1:7" x14ac:dyDescent="0.25">
      <c r="A62" s="60" t="s">
        <v>293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4"/>
        <v>0</v>
      </c>
    </row>
    <row r="63" spans="1:7" x14ac:dyDescent="0.25">
      <c r="A63" s="60" t="s">
        <v>294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4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295</v>
      </c>
      <c r="B65" s="4">
        <f t="shared" ref="B65:G65" si="15">B45+B54+B59+B62+B63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296</v>
      </c>
      <c r="B67" s="4">
        <f t="shared" ref="B67:G67" si="16">B68</f>
        <v>0</v>
      </c>
      <c r="C67" s="4">
        <f t="shared" si="16"/>
        <v>0</v>
      </c>
      <c r="D67" s="4">
        <f t="shared" si="16"/>
        <v>0</v>
      </c>
      <c r="E67" s="4">
        <f t="shared" si="16"/>
        <v>0</v>
      </c>
      <c r="F67" s="4">
        <f t="shared" si="16"/>
        <v>0</v>
      </c>
      <c r="G67" s="4">
        <f t="shared" si="16"/>
        <v>0</v>
      </c>
    </row>
    <row r="68" spans="1:7" x14ac:dyDescent="0.25">
      <c r="A68" s="60" t="s">
        <v>297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298</v>
      </c>
      <c r="B70" s="4">
        <f t="shared" ref="B70:G70" si="17">B41+B65+B67</f>
        <v>6143600</v>
      </c>
      <c r="C70" s="4">
        <f t="shared" si="17"/>
        <v>0</v>
      </c>
      <c r="D70" s="4">
        <f t="shared" si="17"/>
        <v>6143600</v>
      </c>
      <c r="E70" s="4">
        <f t="shared" si="17"/>
        <v>1525454.97</v>
      </c>
      <c r="F70" s="4">
        <f t="shared" si="17"/>
        <v>0</v>
      </c>
      <c r="G70" s="4">
        <f t="shared" si="17"/>
        <v>-6143600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299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300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301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302</v>
      </c>
      <c r="B75" s="4">
        <f t="shared" ref="B75:G75" si="18">B73+B74</f>
        <v>0</v>
      </c>
      <c r="C75" s="4">
        <f t="shared" si="18"/>
        <v>0</v>
      </c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6" zoomScale="85" zoomScaleNormal="85" workbookViewId="0">
      <selection activeCell="C166" sqref="C16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303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>SISTEMA PARA EL DESARROLLO INTEGRAL DE LA FAMILIA DEL MUNICIPIO DE TIERRA BLANCA GUANAJUATO</v>
      </c>
      <c r="B2" s="129"/>
      <c r="C2" s="129"/>
      <c r="D2" s="129"/>
      <c r="E2" s="129"/>
      <c r="F2" s="129"/>
      <c r="G2" s="129"/>
    </row>
    <row r="3" spans="1:7" x14ac:dyDescent="0.25">
      <c r="A3" s="130" t="s">
        <v>304</v>
      </c>
      <c r="B3" s="130"/>
      <c r="C3" s="130"/>
      <c r="D3" s="130"/>
      <c r="E3" s="130"/>
      <c r="F3" s="130"/>
      <c r="G3" s="130"/>
    </row>
    <row r="4" spans="1:7" x14ac:dyDescent="0.25">
      <c r="A4" s="130" t="s">
        <v>305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Marzo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3</v>
      </c>
      <c r="B6" s="131"/>
      <c r="C6" s="131"/>
      <c r="D6" s="131"/>
      <c r="E6" s="131"/>
      <c r="F6" s="131"/>
      <c r="G6" s="131"/>
    </row>
    <row r="7" spans="1:7" x14ac:dyDescent="0.25">
      <c r="A7" s="153" t="s">
        <v>7</v>
      </c>
      <c r="B7" s="153" t="s">
        <v>306</v>
      </c>
      <c r="C7" s="153"/>
      <c r="D7" s="153"/>
      <c r="E7" s="153"/>
      <c r="F7" s="153"/>
      <c r="G7" s="154" t="s">
        <v>307</v>
      </c>
    </row>
    <row r="8" spans="1:7" ht="30" x14ac:dyDescent="0.25">
      <c r="A8" s="153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53"/>
    </row>
    <row r="9" spans="1:7" x14ac:dyDescent="0.25">
      <c r="A9" s="28" t="s">
        <v>312</v>
      </c>
      <c r="B9" s="86">
        <f t="shared" ref="B9:G9" si="0">SUM(B10,B18,B28,B38,B48,B58,B62,B71,B75)</f>
        <v>6143600</v>
      </c>
      <c r="C9" s="86">
        <f t="shared" si="0"/>
        <v>476336.86</v>
      </c>
      <c r="D9" s="86">
        <f t="shared" si="0"/>
        <v>6619936.8600000003</v>
      </c>
      <c r="E9" s="86">
        <f t="shared" si="0"/>
        <v>1135167.1200000001</v>
      </c>
      <c r="F9" s="86">
        <f t="shared" si="0"/>
        <v>1135167.1200000001</v>
      </c>
      <c r="G9" s="86">
        <f t="shared" si="0"/>
        <v>5484769.7400000002</v>
      </c>
    </row>
    <row r="10" spans="1:7" x14ac:dyDescent="0.25">
      <c r="A10" s="87" t="s">
        <v>313</v>
      </c>
      <c r="B10" s="86">
        <f t="shared" ref="B10:G10" si="1">SUM(B11:B17)</f>
        <v>4547858.5599999996</v>
      </c>
      <c r="C10" s="86">
        <f t="shared" si="1"/>
        <v>353306.52</v>
      </c>
      <c r="D10" s="86">
        <f t="shared" si="1"/>
        <v>4901165.08</v>
      </c>
      <c r="E10" s="86">
        <f t="shared" si="1"/>
        <v>840585.28</v>
      </c>
      <c r="F10" s="86">
        <f t="shared" si="1"/>
        <v>840585.28</v>
      </c>
      <c r="G10" s="86">
        <f t="shared" si="1"/>
        <v>4060579.8000000003</v>
      </c>
    </row>
    <row r="11" spans="1:7" x14ac:dyDescent="0.25">
      <c r="A11" s="88" t="s">
        <v>314</v>
      </c>
      <c r="B11" s="183">
        <v>3654529.2</v>
      </c>
      <c r="C11" s="183">
        <v>0</v>
      </c>
      <c r="D11" s="184">
        <f>B11+C11</f>
        <v>3654529.2</v>
      </c>
      <c r="E11" s="183">
        <v>796195.5</v>
      </c>
      <c r="F11" s="183">
        <v>796195.5</v>
      </c>
      <c r="G11" s="184">
        <f>D11-E11</f>
        <v>2858333.7</v>
      </c>
    </row>
    <row r="12" spans="1:7" x14ac:dyDescent="0.25">
      <c r="A12" s="88" t="s">
        <v>315</v>
      </c>
      <c r="B12" s="184"/>
      <c r="C12" s="184"/>
      <c r="D12" s="184">
        <f t="shared" ref="D12:D17" si="2">B12+C12</f>
        <v>0</v>
      </c>
      <c r="E12" s="184"/>
      <c r="F12" s="184"/>
      <c r="G12" s="184">
        <f t="shared" ref="G12:G17" si="3">D12-E12</f>
        <v>0</v>
      </c>
    </row>
    <row r="13" spans="1:7" x14ac:dyDescent="0.25">
      <c r="A13" s="88" t="s">
        <v>316</v>
      </c>
      <c r="B13" s="183">
        <v>588785.26</v>
      </c>
      <c r="C13" s="183">
        <v>93017.52</v>
      </c>
      <c r="D13" s="184">
        <f t="shared" si="2"/>
        <v>681802.78</v>
      </c>
      <c r="E13" s="183">
        <v>7341.28</v>
      </c>
      <c r="F13" s="183">
        <v>7341.28</v>
      </c>
      <c r="G13" s="184">
        <f t="shared" si="3"/>
        <v>674461.5</v>
      </c>
    </row>
    <row r="14" spans="1:7" x14ac:dyDescent="0.25">
      <c r="A14" s="88" t="s">
        <v>317</v>
      </c>
      <c r="B14" s="184"/>
      <c r="C14" s="184"/>
      <c r="D14" s="184">
        <f t="shared" si="2"/>
        <v>0</v>
      </c>
      <c r="E14" s="184"/>
      <c r="F14" s="184"/>
      <c r="G14" s="184">
        <f t="shared" si="3"/>
        <v>0</v>
      </c>
    </row>
    <row r="15" spans="1:7" x14ac:dyDescent="0.25">
      <c r="A15" s="88" t="s">
        <v>318</v>
      </c>
      <c r="B15" s="183">
        <v>304544.09999999998</v>
      </c>
      <c r="C15" s="183">
        <v>260289</v>
      </c>
      <c r="D15" s="184">
        <f t="shared" si="2"/>
        <v>564833.1</v>
      </c>
      <c r="E15" s="183">
        <v>37048.5</v>
      </c>
      <c r="F15" s="183">
        <v>37048.5</v>
      </c>
      <c r="G15" s="184">
        <f t="shared" si="3"/>
        <v>527784.6</v>
      </c>
    </row>
    <row r="16" spans="1:7" x14ac:dyDescent="0.25">
      <c r="A16" s="88" t="s">
        <v>319</v>
      </c>
      <c r="B16" s="184"/>
      <c r="C16" s="184"/>
      <c r="D16" s="184">
        <f t="shared" si="2"/>
        <v>0</v>
      </c>
      <c r="E16" s="184"/>
      <c r="F16" s="184"/>
      <c r="G16" s="184">
        <f t="shared" si="3"/>
        <v>0</v>
      </c>
    </row>
    <row r="17" spans="1:7" x14ac:dyDescent="0.25">
      <c r="A17" s="88" t="s">
        <v>320</v>
      </c>
      <c r="B17" s="184"/>
      <c r="C17" s="184"/>
      <c r="D17" s="184">
        <f t="shared" si="2"/>
        <v>0</v>
      </c>
      <c r="E17" s="184"/>
      <c r="F17" s="184"/>
      <c r="G17" s="184">
        <f t="shared" si="3"/>
        <v>0</v>
      </c>
    </row>
    <row r="18" spans="1:7" x14ac:dyDescent="0.25">
      <c r="A18" s="87" t="s">
        <v>321</v>
      </c>
      <c r="B18" s="86">
        <f t="shared" ref="B18:G18" si="4">SUM(B19:B27)</f>
        <v>764246.54</v>
      </c>
      <c r="C18" s="86">
        <f t="shared" si="4"/>
        <v>71428.12</v>
      </c>
      <c r="D18" s="86">
        <f t="shared" si="4"/>
        <v>835674.65999999992</v>
      </c>
      <c r="E18" s="86">
        <f t="shared" si="4"/>
        <v>127519.56</v>
      </c>
      <c r="F18" s="86">
        <f t="shared" si="4"/>
        <v>127519.56</v>
      </c>
      <c r="G18" s="86">
        <f t="shared" si="4"/>
        <v>708155.1</v>
      </c>
    </row>
    <row r="19" spans="1:7" x14ac:dyDescent="0.25">
      <c r="A19" s="88" t="s">
        <v>322</v>
      </c>
      <c r="B19" s="183">
        <v>172912.12</v>
      </c>
      <c r="C19" s="183">
        <v>0</v>
      </c>
      <c r="D19" s="184">
        <f t="shared" ref="D19:D27" si="5">B19+C19</f>
        <v>172912.12</v>
      </c>
      <c r="E19" s="183">
        <v>19079.990000000002</v>
      </c>
      <c r="F19" s="183">
        <v>19079.990000000002</v>
      </c>
      <c r="G19" s="184">
        <f t="shared" ref="G19:G27" si="6">D19-E19</f>
        <v>153832.13</v>
      </c>
    </row>
    <row r="20" spans="1:7" x14ac:dyDescent="0.25">
      <c r="A20" s="88" t="s">
        <v>323</v>
      </c>
      <c r="B20" s="183">
        <v>59673.62</v>
      </c>
      <c r="C20" s="183">
        <v>5540</v>
      </c>
      <c r="D20" s="184">
        <f t="shared" si="5"/>
        <v>65213.62</v>
      </c>
      <c r="E20" s="183">
        <v>10124.5</v>
      </c>
      <c r="F20" s="183">
        <v>10124.5</v>
      </c>
      <c r="G20" s="184">
        <f t="shared" si="6"/>
        <v>55089.120000000003</v>
      </c>
    </row>
    <row r="21" spans="1:7" x14ac:dyDescent="0.25">
      <c r="A21" s="88" t="s">
        <v>324</v>
      </c>
      <c r="B21" s="184"/>
      <c r="C21" s="184"/>
      <c r="D21" s="184">
        <f t="shared" si="5"/>
        <v>0</v>
      </c>
      <c r="E21" s="184"/>
      <c r="F21" s="184"/>
      <c r="G21" s="184">
        <f t="shared" si="6"/>
        <v>0</v>
      </c>
    </row>
    <row r="22" spans="1:7" x14ac:dyDescent="0.25">
      <c r="A22" s="88" t="s">
        <v>325</v>
      </c>
      <c r="B22" s="183">
        <v>9200</v>
      </c>
      <c r="C22" s="183">
        <v>0</v>
      </c>
      <c r="D22" s="184">
        <f t="shared" si="5"/>
        <v>9200</v>
      </c>
      <c r="E22" s="183">
        <v>1467</v>
      </c>
      <c r="F22" s="183">
        <v>1467</v>
      </c>
      <c r="G22" s="184">
        <f t="shared" si="6"/>
        <v>7733</v>
      </c>
    </row>
    <row r="23" spans="1:7" x14ac:dyDescent="0.25">
      <c r="A23" s="88" t="s">
        <v>326</v>
      </c>
      <c r="B23" s="183">
        <v>72000</v>
      </c>
      <c r="C23" s="183">
        <v>27674.7</v>
      </c>
      <c r="D23" s="184">
        <f t="shared" si="5"/>
        <v>99674.7</v>
      </c>
      <c r="E23" s="183">
        <v>9242.83</v>
      </c>
      <c r="F23" s="183">
        <v>9242.83</v>
      </c>
      <c r="G23" s="184">
        <f t="shared" si="6"/>
        <v>90431.87</v>
      </c>
    </row>
    <row r="24" spans="1:7" x14ac:dyDescent="0.25">
      <c r="A24" s="88" t="s">
        <v>327</v>
      </c>
      <c r="B24" s="183">
        <v>337400</v>
      </c>
      <c r="C24" s="183">
        <v>0</v>
      </c>
      <c r="D24" s="184">
        <f t="shared" si="5"/>
        <v>337400</v>
      </c>
      <c r="E24" s="183">
        <v>81478.64</v>
      </c>
      <c r="F24" s="183">
        <v>81478.64</v>
      </c>
      <c r="G24" s="184">
        <f t="shared" si="6"/>
        <v>255921.36</v>
      </c>
    </row>
    <row r="25" spans="1:7" x14ac:dyDescent="0.25">
      <c r="A25" s="88" t="s">
        <v>328</v>
      </c>
      <c r="B25" s="183">
        <v>20160.8</v>
      </c>
      <c r="C25" s="183">
        <v>38213.42</v>
      </c>
      <c r="D25" s="184">
        <f t="shared" si="5"/>
        <v>58374.22</v>
      </c>
      <c r="E25" s="183">
        <v>6126.6</v>
      </c>
      <c r="F25" s="183">
        <v>6126.6</v>
      </c>
      <c r="G25" s="184">
        <f t="shared" si="6"/>
        <v>52247.62</v>
      </c>
    </row>
    <row r="26" spans="1:7" x14ac:dyDescent="0.25">
      <c r="A26" s="88" t="s">
        <v>329</v>
      </c>
      <c r="B26" s="184"/>
      <c r="C26" s="184"/>
      <c r="D26" s="184">
        <f t="shared" si="5"/>
        <v>0</v>
      </c>
      <c r="E26" s="184"/>
      <c r="F26" s="184"/>
      <c r="G26" s="184">
        <f t="shared" si="6"/>
        <v>0</v>
      </c>
    </row>
    <row r="27" spans="1:7" x14ac:dyDescent="0.25">
      <c r="A27" s="88" t="s">
        <v>330</v>
      </c>
      <c r="B27" s="183">
        <v>92900</v>
      </c>
      <c r="C27" s="183">
        <v>0</v>
      </c>
      <c r="D27" s="184">
        <f t="shared" si="5"/>
        <v>92900</v>
      </c>
      <c r="E27" s="183">
        <v>0</v>
      </c>
      <c r="F27" s="183">
        <v>0</v>
      </c>
      <c r="G27" s="184">
        <f t="shared" si="6"/>
        <v>92900</v>
      </c>
    </row>
    <row r="28" spans="1:7" x14ac:dyDescent="0.25">
      <c r="A28" s="87" t="s">
        <v>331</v>
      </c>
      <c r="B28" s="86">
        <f t="shared" ref="B28:G28" si="7">SUM(B29:B37)</f>
        <v>716494.9</v>
      </c>
      <c r="C28" s="86">
        <f t="shared" si="7"/>
        <v>11000</v>
      </c>
      <c r="D28" s="86">
        <f t="shared" si="7"/>
        <v>727494.9</v>
      </c>
      <c r="E28" s="86">
        <f t="shared" si="7"/>
        <v>109940.06</v>
      </c>
      <c r="F28" s="86">
        <f t="shared" si="7"/>
        <v>109940.06</v>
      </c>
      <c r="G28" s="86">
        <f t="shared" si="7"/>
        <v>617554.84000000008</v>
      </c>
    </row>
    <row r="29" spans="1:7" x14ac:dyDescent="0.25">
      <c r="A29" s="88" t="s">
        <v>332</v>
      </c>
      <c r="B29" s="183">
        <v>97500</v>
      </c>
      <c r="C29" s="183">
        <v>0</v>
      </c>
      <c r="D29" s="184">
        <f t="shared" ref="D29:D37" si="8">B29+C29</f>
        <v>97500</v>
      </c>
      <c r="E29" s="183">
        <v>20312</v>
      </c>
      <c r="F29" s="183">
        <v>20312</v>
      </c>
      <c r="G29" s="184">
        <f t="shared" ref="G29:G37" si="9">D29-E29</f>
        <v>77188</v>
      </c>
    </row>
    <row r="30" spans="1:7" x14ac:dyDescent="0.25">
      <c r="A30" s="88" t="s">
        <v>333</v>
      </c>
      <c r="B30" s="183">
        <v>16000</v>
      </c>
      <c r="C30" s="183">
        <v>0</v>
      </c>
      <c r="D30" s="184">
        <f t="shared" si="8"/>
        <v>16000</v>
      </c>
      <c r="E30" s="183">
        <v>1600</v>
      </c>
      <c r="F30" s="183">
        <v>1600</v>
      </c>
      <c r="G30" s="184">
        <f t="shared" si="9"/>
        <v>14400</v>
      </c>
    </row>
    <row r="31" spans="1:7" x14ac:dyDescent="0.25">
      <c r="A31" s="88" t="s">
        <v>334</v>
      </c>
      <c r="B31" s="183">
        <v>11000</v>
      </c>
      <c r="C31" s="183">
        <v>0</v>
      </c>
      <c r="D31" s="184">
        <f t="shared" si="8"/>
        <v>11000</v>
      </c>
      <c r="E31" s="183">
        <v>1508</v>
      </c>
      <c r="F31" s="183">
        <v>1508</v>
      </c>
      <c r="G31" s="184">
        <f t="shared" si="9"/>
        <v>9492</v>
      </c>
    </row>
    <row r="32" spans="1:7" x14ac:dyDescent="0.25">
      <c r="A32" s="88" t="s">
        <v>335</v>
      </c>
      <c r="B32" s="183">
        <v>79000</v>
      </c>
      <c r="C32" s="183">
        <v>2000</v>
      </c>
      <c r="D32" s="184">
        <f t="shared" si="8"/>
        <v>81000</v>
      </c>
      <c r="E32" s="183">
        <v>9492.1200000000008</v>
      </c>
      <c r="F32" s="183">
        <v>9492.1200000000008</v>
      </c>
      <c r="G32" s="184">
        <f t="shared" si="9"/>
        <v>71507.88</v>
      </c>
    </row>
    <row r="33" spans="1:7" ht="14.45" customHeight="1" x14ac:dyDescent="0.25">
      <c r="A33" s="88" t="s">
        <v>336</v>
      </c>
      <c r="B33" s="183">
        <v>128500</v>
      </c>
      <c r="C33" s="183">
        <v>0</v>
      </c>
      <c r="D33" s="184">
        <f t="shared" si="8"/>
        <v>128500</v>
      </c>
      <c r="E33" s="183">
        <v>31982.59</v>
      </c>
      <c r="F33" s="183">
        <v>31982.59</v>
      </c>
      <c r="G33" s="184">
        <f t="shared" si="9"/>
        <v>96517.41</v>
      </c>
    </row>
    <row r="34" spans="1:7" ht="14.45" customHeight="1" x14ac:dyDescent="0.25">
      <c r="A34" s="88" t="s">
        <v>337</v>
      </c>
      <c r="B34" s="184"/>
      <c r="C34" s="184"/>
      <c r="D34" s="184">
        <f t="shared" si="8"/>
        <v>0</v>
      </c>
      <c r="E34" s="184"/>
      <c r="F34" s="184"/>
      <c r="G34" s="184">
        <f t="shared" si="9"/>
        <v>0</v>
      </c>
    </row>
    <row r="35" spans="1:7" ht="14.45" customHeight="1" x14ac:dyDescent="0.25">
      <c r="A35" s="88" t="s">
        <v>338</v>
      </c>
      <c r="B35" s="183">
        <v>82750</v>
      </c>
      <c r="C35" s="183">
        <v>9000</v>
      </c>
      <c r="D35" s="184">
        <f t="shared" si="8"/>
        <v>91750</v>
      </c>
      <c r="E35" s="183">
        <v>10008.950000000001</v>
      </c>
      <c r="F35" s="183">
        <v>10008.950000000001</v>
      </c>
      <c r="G35" s="184">
        <f t="shared" si="9"/>
        <v>81741.05</v>
      </c>
    </row>
    <row r="36" spans="1:7" ht="14.45" customHeight="1" x14ac:dyDescent="0.25">
      <c r="A36" s="88" t="s">
        <v>339</v>
      </c>
      <c r="B36" s="183">
        <v>173000</v>
      </c>
      <c r="C36" s="183">
        <v>0</v>
      </c>
      <c r="D36" s="184">
        <f t="shared" si="8"/>
        <v>173000</v>
      </c>
      <c r="E36" s="183">
        <v>19172.400000000001</v>
      </c>
      <c r="F36" s="183">
        <v>19172.400000000001</v>
      </c>
      <c r="G36" s="184">
        <f t="shared" si="9"/>
        <v>153827.6</v>
      </c>
    </row>
    <row r="37" spans="1:7" ht="14.45" customHeight="1" x14ac:dyDescent="0.25">
      <c r="A37" s="88" t="s">
        <v>340</v>
      </c>
      <c r="B37" s="183">
        <v>128744.9</v>
      </c>
      <c r="C37" s="183">
        <v>0</v>
      </c>
      <c r="D37" s="184">
        <f t="shared" si="8"/>
        <v>128744.9</v>
      </c>
      <c r="E37" s="183">
        <v>15864</v>
      </c>
      <c r="F37" s="183">
        <v>15864</v>
      </c>
      <c r="G37" s="184">
        <f t="shared" si="9"/>
        <v>112880.9</v>
      </c>
    </row>
    <row r="38" spans="1:7" x14ac:dyDescent="0.25">
      <c r="A38" s="87" t="s">
        <v>341</v>
      </c>
      <c r="B38" s="86">
        <f t="shared" ref="B38:G38" si="10">SUM(B39:B47)</f>
        <v>75000</v>
      </c>
      <c r="C38" s="86">
        <f t="shared" si="10"/>
        <v>34602.22</v>
      </c>
      <c r="D38" s="86">
        <f t="shared" si="10"/>
        <v>109602.22</v>
      </c>
      <c r="E38" s="86">
        <f t="shared" si="10"/>
        <v>51622.22</v>
      </c>
      <c r="F38" s="86">
        <f t="shared" si="10"/>
        <v>51622.22</v>
      </c>
      <c r="G38" s="86">
        <f t="shared" si="10"/>
        <v>57980</v>
      </c>
    </row>
    <row r="39" spans="1:7" x14ac:dyDescent="0.25">
      <c r="A39" s="88" t="s">
        <v>342</v>
      </c>
      <c r="B39" s="184"/>
      <c r="C39" s="184"/>
      <c r="D39" s="184">
        <f t="shared" ref="D39:D47" si="11">B39+C39</f>
        <v>0</v>
      </c>
      <c r="E39" s="184"/>
      <c r="F39" s="184"/>
      <c r="G39" s="184">
        <f t="shared" ref="G39:G47" si="12">D39-E39</f>
        <v>0</v>
      </c>
    </row>
    <row r="40" spans="1:7" x14ac:dyDescent="0.25">
      <c r="A40" s="88" t="s">
        <v>343</v>
      </c>
      <c r="B40" s="184"/>
      <c r="C40" s="184"/>
      <c r="D40" s="184">
        <f t="shared" si="11"/>
        <v>0</v>
      </c>
      <c r="E40" s="184"/>
      <c r="F40" s="184"/>
      <c r="G40" s="184">
        <f t="shared" si="12"/>
        <v>0</v>
      </c>
    </row>
    <row r="41" spans="1:7" x14ac:dyDescent="0.25">
      <c r="A41" s="88" t="s">
        <v>344</v>
      </c>
      <c r="B41" s="184"/>
      <c r="C41" s="184"/>
      <c r="D41" s="184">
        <f t="shared" si="11"/>
        <v>0</v>
      </c>
      <c r="E41" s="184"/>
      <c r="F41" s="184"/>
      <c r="G41" s="184">
        <f t="shared" si="12"/>
        <v>0</v>
      </c>
    </row>
    <row r="42" spans="1:7" x14ac:dyDescent="0.25">
      <c r="A42" s="88" t="s">
        <v>345</v>
      </c>
      <c r="B42" s="183">
        <v>75000</v>
      </c>
      <c r="C42" s="183">
        <v>34602.22</v>
      </c>
      <c r="D42" s="184">
        <f t="shared" si="11"/>
        <v>109602.22</v>
      </c>
      <c r="E42" s="183">
        <v>51622.22</v>
      </c>
      <c r="F42" s="183">
        <v>51622.22</v>
      </c>
      <c r="G42" s="184">
        <f t="shared" si="12"/>
        <v>57980</v>
      </c>
    </row>
    <row r="43" spans="1:7" x14ac:dyDescent="0.25">
      <c r="A43" s="88" t="s">
        <v>346</v>
      </c>
      <c r="B43" s="184"/>
      <c r="C43" s="184"/>
      <c r="D43" s="184">
        <f t="shared" si="11"/>
        <v>0</v>
      </c>
      <c r="E43" s="184"/>
      <c r="F43" s="184"/>
      <c r="G43" s="184">
        <f t="shared" si="12"/>
        <v>0</v>
      </c>
    </row>
    <row r="44" spans="1:7" x14ac:dyDescent="0.25">
      <c r="A44" s="88" t="s">
        <v>347</v>
      </c>
      <c r="B44" s="184"/>
      <c r="C44" s="184"/>
      <c r="D44" s="184">
        <f t="shared" si="11"/>
        <v>0</v>
      </c>
      <c r="E44" s="184"/>
      <c r="F44" s="184"/>
      <c r="G44" s="184">
        <f t="shared" si="12"/>
        <v>0</v>
      </c>
    </row>
    <row r="45" spans="1:7" x14ac:dyDescent="0.25">
      <c r="A45" s="88" t="s">
        <v>348</v>
      </c>
      <c r="B45" s="184"/>
      <c r="C45" s="184"/>
      <c r="D45" s="184">
        <f t="shared" si="11"/>
        <v>0</v>
      </c>
      <c r="E45" s="184"/>
      <c r="F45" s="184"/>
      <c r="G45" s="184">
        <f t="shared" si="12"/>
        <v>0</v>
      </c>
    </row>
    <row r="46" spans="1:7" x14ac:dyDescent="0.25">
      <c r="A46" s="88" t="s">
        <v>349</v>
      </c>
      <c r="B46" s="184"/>
      <c r="C46" s="184"/>
      <c r="D46" s="184">
        <f t="shared" si="11"/>
        <v>0</v>
      </c>
      <c r="E46" s="184"/>
      <c r="F46" s="184"/>
      <c r="G46" s="184">
        <f t="shared" si="12"/>
        <v>0</v>
      </c>
    </row>
    <row r="47" spans="1:7" x14ac:dyDescent="0.25">
      <c r="A47" s="88" t="s">
        <v>350</v>
      </c>
      <c r="B47" s="184"/>
      <c r="C47" s="184"/>
      <c r="D47" s="184">
        <f t="shared" si="11"/>
        <v>0</v>
      </c>
      <c r="E47" s="184"/>
      <c r="F47" s="184"/>
      <c r="G47" s="184">
        <f t="shared" si="12"/>
        <v>0</v>
      </c>
    </row>
    <row r="48" spans="1:7" x14ac:dyDescent="0.25">
      <c r="A48" s="87" t="s">
        <v>351</v>
      </c>
      <c r="B48" s="86">
        <f t="shared" ref="B48:G48" si="13">SUM(B49:B57)</f>
        <v>40000</v>
      </c>
      <c r="C48" s="86">
        <f t="shared" si="13"/>
        <v>6000</v>
      </c>
      <c r="D48" s="86">
        <f t="shared" si="13"/>
        <v>46000</v>
      </c>
      <c r="E48" s="86">
        <f t="shared" si="13"/>
        <v>5500</v>
      </c>
      <c r="F48" s="86">
        <f t="shared" si="13"/>
        <v>5500</v>
      </c>
      <c r="G48" s="86">
        <f t="shared" si="13"/>
        <v>40500</v>
      </c>
    </row>
    <row r="49" spans="1:7" x14ac:dyDescent="0.25">
      <c r="A49" s="88" t="s">
        <v>352</v>
      </c>
      <c r="B49" s="183">
        <v>32000</v>
      </c>
      <c r="C49" s="183">
        <v>6000</v>
      </c>
      <c r="D49" s="184">
        <f t="shared" ref="D49:D57" si="14">B49+C49</f>
        <v>38000</v>
      </c>
      <c r="E49" s="183">
        <v>5500</v>
      </c>
      <c r="F49" s="183">
        <v>5500</v>
      </c>
      <c r="G49" s="184">
        <f t="shared" ref="G49:G57" si="15">D49-E49</f>
        <v>32500</v>
      </c>
    </row>
    <row r="50" spans="1:7" x14ac:dyDescent="0.25">
      <c r="A50" s="88" t="s">
        <v>353</v>
      </c>
      <c r="B50" s="184"/>
      <c r="C50" s="184"/>
      <c r="D50" s="184">
        <f t="shared" si="14"/>
        <v>0</v>
      </c>
      <c r="E50" s="184"/>
      <c r="F50" s="184"/>
      <c r="G50" s="184">
        <f t="shared" si="15"/>
        <v>0</v>
      </c>
    </row>
    <row r="51" spans="1:7" x14ac:dyDescent="0.25">
      <c r="A51" s="88" t="s">
        <v>354</v>
      </c>
      <c r="B51" s="184"/>
      <c r="C51" s="184"/>
      <c r="D51" s="184">
        <f t="shared" si="14"/>
        <v>0</v>
      </c>
      <c r="E51" s="184"/>
      <c r="F51" s="184"/>
      <c r="G51" s="184">
        <f t="shared" si="15"/>
        <v>0</v>
      </c>
    </row>
    <row r="52" spans="1:7" x14ac:dyDescent="0.25">
      <c r="A52" s="88" t="s">
        <v>355</v>
      </c>
      <c r="B52" s="184"/>
      <c r="C52" s="184"/>
      <c r="D52" s="184">
        <f t="shared" si="14"/>
        <v>0</v>
      </c>
      <c r="E52" s="184"/>
      <c r="F52" s="184"/>
      <c r="G52" s="184">
        <f t="shared" si="15"/>
        <v>0</v>
      </c>
    </row>
    <row r="53" spans="1:7" x14ac:dyDescent="0.25">
      <c r="A53" s="88" t="s">
        <v>356</v>
      </c>
      <c r="B53" s="184"/>
      <c r="C53" s="184"/>
      <c r="D53" s="184">
        <f t="shared" si="14"/>
        <v>0</v>
      </c>
      <c r="E53" s="184"/>
      <c r="F53" s="184"/>
      <c r="G53" s="184">
        <f t="shared" si="15"/>
        <v>0</v>
      </c>
    </row>
    <row r="54" spans="1:7" x14ac:dyDescent="0.25">
      <c r="A54" s="88" t="s">
        <v>357</v>
      </c>
      <c r="B54" s="184"/>
      <c r="C54" s="184"/>
      <c r="D54" s="184">
        <f t="shared" si="14"/>
        <v>0</v>
      </c>
      <c r="E54" s="184"/>
      <c r="F54" s="184"/>
      <c r="G54" s="184">
        <f t="shared" si="15"/>
        <v>0</v>
      </c>
    </row>
    <row r="55" spans="1:7" x14ac:dyDescent="0.25">
      <c r="A55" s="88" t="s">
        <v>358</v>
      </c>
      <c r="B55" s="184"/>
      <c r="C55" s="184"/>
      <c r="D55" s="184">
        <f t="shared" si="14"/>
        <v>0</v>
      </c>
      <c r="E55" s="184"/>
      <c r="F55" s="184"/>
      <c r="G55" s="184">
        <f t="shared" si="15"/>
        <v>0</v>
      </c>
    </row>
    <row r="56" spans="1:7" x14ac:dyDescent="0.25">
      <c r="A56" s="88" t="s">
        <v>359</v>
      </c>
      <c r="B56" s="184"/>
      <c r="C56" s="184"/>
      <c r="D56" s="184">
        <f t="shared" si="14"/>
        <v>0</v>
      </c>
      <c r="E56" s="184"/>
      <c r="F56" s="184"/>
      <c r="G56" s="184">
        <f t="shared" si="15"/>
        <v>0</v>
      </c>
    </row>
    <row r="57" spans="1:7" x14ac:dyDescent="0.25">
      <c r="A57" s="88" t="s">
        <v>360</v>
      </c>
      <c r="B57" s="183">
        <v>8000</v>
      </c>
      <c r="C57" s="183">
        <v>0</v>
      </c>
      <c r="D57" s="184">
        <f t="shared" si="14"/>
        <v>8000</v>
      </c>
      <c r="E57" s="183">
        <v>0</v>
      </c>
      <c r="F57" s="183">
        <v>0</v>
      </c>
      <c r="G57" s="184">
        <f t="shared" si="15"/>
        <v>8000</v>
      </c>
    </row>
    <row r="58" spans="1:7" x14ac:dyDescent="0.25">
      <c r="A58" s="87" t="s">
        <v>361</v>
      </c>
      <c r="B58" s="86">
        <f t="shared" ref="B58:G58" si="16">SUM(B59:B61)</f>
        <v>0</v>
      </c>
      <c r="C58" s="86">
        <f t="shared" si="16"/>
        <v>0</v>
      </c>
      <c r="D58" s="86">
        <f t="shared" si="16"/>
        <v>0</v>
      </c>
      <c r="E58" s="86">
        <f t="shared" si="16"/>
        <v>0</v>
      </c>
      <c r="F58" s="86">
        <f t="shared" si="16"/>
        <v>0</v>
      </c>
      <c r="G58" s="86">
        <f t="shared" si="16"/>
        <v>0</v>
      </c>
    </row>
    <row r="59" spans="1:7" x14ac:dyDescent="0.25">
      <c r="A59" s="88" t="s">
        <v>362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363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 t="shared" ref="G60:G61" si="17">D60-E60</f>
        <v>0</v>
      </c>
    </row>
    <row r="61" spans="1:7" x14ac:dyDescent="0.25">
      <c r="A61" s="88" t="s">
        <v>364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 t="shared" si="17"/>
        <v>0</v>
      </c>
    </row>
    <row r="62" spans="1:7" x14ac:dyDescent="0.25">
      <c r="A62" s="87" t="s">
        <v>365</v>
      </c>
      <c r="B62" s="86">
        <f t="shared" ref="B62:G62" si="18">SUM(B63:B67,B69:B70)</f>
        <v>0</v>
      </c>
      <c r="C62" s="86">
        <f t="shared" si="18"/>
        <v>0</v>
      </c>
      <c r="D62" s="86">
        <f t="shared" si="18"/>
        <v>0</v>
      </c>
      <c r="E62" s="86">
        <f t="shared" si="18"/>
        <v>0</v>
      </c>
      <c r="F62" s="86">
        <f t="shared" si="18"/>
        <v>0</v>
      </c>
      <c r="G62" s="86">
        <f t="shared" si="18"/>
        <v>0</v>
      </c>
    </row>
    <row r="63" spans="1:7" x14ac:dyDescent="0.25">
      <c r="A63" s="88" t="s">
        <v>366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367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9">D64-E64</f>
        <v>0</v>
      </c>
    </row>
    <row r="65" spans="1:7" x14ac:dyDescent="0.25">
      <c r="A65" s="88" t="s">
        <v>368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9"/>
        <v>0</v>
      </c>
    </row>
    <row r="66" spans="1:7" x14ac:dyDescent="0.25">
      <c r="A66" s="88" t="s">
        <v>369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9"/>
        <v>0</v>
      </c>
    </row>
    <row r="67" spans="1:7" x14ac:dyDescent="0.25">
      <c r="A67" s="88" t="s">
        <v>370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9"/>
        <v>0</v>
      </c>
    </row>
    <row r="68" spans="1:7" x14ac:dyDescent="0.25">
      <c r="A68" s="88" t="s">
        <v>371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9"/>
        <v>0</v>
      </c>
    </row>
    <row r="69" spans="1:7" x14ac:dyDescent="0.25">
      <c r="A69" s="88" t="s">
        <v>372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9"/>
        <v>0</v>
      </c>
    </row>
    <row r="70" spans="1:7" x14ac:dyDescent="0.25">
      <c r="A70" s="88" t="s">
        <v>373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19"/>
        <v>0</v>
      </c>
    </row>
    <row r="71" spans="1:7" x14ac:dyDescent="0.25">
      <c r="A71" s="87" t="s">
        <v>374</v>
      </c>
      <c r="B71" s="86">
        <f t="shared" ref="B71:G71" si="20">SUM(B72:B74)</f>
        <v>0</v>
      </c>
      <c r="C71" s="86">
        <f t="shared" si="20"/>
        <v>0</v>
      </c>
      <c r="D71" s="86">
        <f t="shared" si="20"/>
        <v>0</v>
      </c>
      <c r="E71" s="86">
        <f t="shared" si="20"/>
        <v>0</v>
      </c>
      <c r="F71" s="86">
        <f t="shared" si="20"/>
        <v>0</v>
      </c>
      <c r="G71" s="86">
        <f t="shared" si="20"/>
        <v>0</v>
      </c>
    </row>
    <row r="72" spans="1:7" x14ac:dyDescent="0.25">
      <c r="A72" s="88" t="s">
        <v>375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376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21">D73-E73</f>
        <v>0</v>
      </c>
    </row>
    <row r="74" spans="1:7" x14ac:dyDescent="0.25">
      <c r="A74" s="88" t="s">
        <v>377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21"/>
        <v>0</v>
      </c>
    </row>
    <row r="75" spans="1:7" x14ac:dyDescent="0.25">
      <c r="A75" s="87" t="s">
        <v>378</v>
      </c>
      <c r="B75" s="86">
        <f t="shared" ref="B75:G75" si="22">SUM(B76:B82)</f>
        <v>0</v>
      </c>
      <c r="C75" s="86">
        <f t="shared" si="22"/>
        <v>0</v>
      </c>
      <c r="D75" s="86">
        <f t="shared" si="22"/>
        <v>0</v>
      </c>
      <c r="E75" s="86">
        <f t="shared" si="22"/>
        <v>0</v>
      </c>
      <c r="F75" s="86">
        <f t="shared" si="22"/>
        <v>0</v>
      </c>
      <c r="G75" s="86">
        <f t="shared" si="22"/>
        <v>0</v>
      </c>
    </row>
    <row r="76" spans="1:7" x14ac:dyDescent="0.25">
      <c r="A76" s="88" t="s">
        <v>379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380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23">D77-E77</f>
        <v>0</v>
      </c>
    </row>
    <row r="78" spans="1:7" x14ac:dyDescent="0.25">
      <c r="A78" s="88" t="s">
        <v>381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23"/>
        <v>0</v>
      </c>
    </row>
    <row r="79" spans="1:7" x14ac:dyDescent="0.25">
      <c r="A79" s="88" t="s">
        <v>382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23"/>
        <v>0</v>
      </c>
    </row>
    <row r="80" spans="1:7" x14ac:dyDescent="0.25">
      <c r="A80" s="88" t="s">
        <v>383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23"/>
        <v>0</v>
      </c>
    </row>
    <row r="81" spans="1:7" x14ac:dyDescent="0.25">
      <c r="A81" s="88" t="s">
        <v>384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23"/>
        <v>0</v>
      </c>
    </row>
    <row r="82" spans="1:7" x14ac:dyDescent="0.25">
      <c r="A82" s="88" t="s">
        <v>385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23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386</v>
      </c>
      <c r="B84" s="86">
        <f t="shared" ref="B84:G84" si="24">SUM(B85,B93,B103,B113,B123,B133,B137,B146,B150)</f>
        <v>0</v>
      </c>
      <c r="C84" s="86">
        <f t="shared" si="24"/>
        <v>0</v>
      </c>
      <c r="D84" s="86">
        <f t="shared" si="24"/>
        <v>0</v>
      </c>
      <c r="E84" s="86">
        <f t="shared" si="24"/>
        <v>0</v>
      </c>
      <c r="F84" s="86">
        <f t="shared" si="24"/>
        <v>0</v>
      </c>
      <c r="G84" s="86">
        <f t="shared" si="24"/>
        <v>0</v>
      </c>
    </row>
    <row r="85" spans="1:7" x14ac:dyDescent="0.25">
      <c r="A85" s="87" t="s">
        <v>313</v>
      </c>
      <c r="B85" s="86">
        <f t="shared" ref="B85:G85" si="25">SUM(B86:B92)</f>
        <v>0</v>
      </c>
      <c r="C85" s="86">
        <f t="shared" si="25"/>
        <v>0</v>
      </c>
      <c r="D85" s="86">
        <f t="shared" si="25"/>
        <v>0</v>
      </c>
      <c r="E85" s="86">
        <f t="shared" si="25"/>
        <v>0</v>
      </c>
      <c r="F85" s="86">
        <f t="shared" si="25"/>
        <v>0</v>
      </c>
      <c r="G85" s="86">
        <f t="shared" si="25"/>
        <v>0</v>
      </c>
    </row>
    <row r="86" spans="1:7" x14ac:dyDescent="0.25">
      <c r="A86" s="88" t="s">
        <v>314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315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26">D87-E87</f>
        <v>0</v>
      </c>
    </row>
    <row r="88" spans="1:7" x14ac:dyDescent="0.25">
      <c r="A88" s="88" t="s">
        <v>316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26"/>
        <v>0</v>
      </c>
    </row>
    <row r="89" spans="1:7" x14ac:dyDescent="0.25">
      <c r="A89" s="88" t="s">
        <v>317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26"/>
        <v>0</v>
      </c>
    </row>
    <row r="90" spans="1:7" x14ac:dyDescent="0.25">
      <c r="A90" s="88" t="s">
        <v>318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26"/>
        <v>0</v>
      </c>
    </row>
    <row r="91" spans="1:7" x14ac:dyDescent="0.25">
      <c r="A91" s="88" t="s">
        <v>319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26"/>
        <v>0</v>
      </c>
    </row>
    <row r="92" spans="1:7" x14ac:dyDescent="0.25">
      <c r="A92" s="88" t="s">
        <v>320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26"/>
        <v>0</v>
      </c>
    </row>
    <row r="93" spans="1:7" x14ac:dyDescent="0.25">
      <c r="A93" s="87" t="s">
        <v>321</v>
      </c>
      <c r="B93" s="86">
        <f t="shared" ref="B93:G93" si="27">SUM(B94:B102)</f>
        <v>0</v>
      </c>
      <c r="C93" s="86">
        <f t="shared" si="27"/>
        <v>0</v>
      </c>
      <c r="D93" s="86">
        <f t="shared" si="27"/>
        <v>0</v>
      </c>
      <c r="E93" s="86">
        <f t="shared" si="27"/>
        <v>0</v>
      </c>
      <c r="F93" s="86">
        <f t="shared" si="27"/>
        <v>0</v>
      </c>
      <c r="G93" s="86">
        <f t="shared" si="27"/>
        <v>0</v>
      </c>
    </row>
    <row r="94" spans="1:7" x14ac:dyDescent="0.25">
      <c r="A94" s="88" t="s">
        <v>322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323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28">D95-E95</f>
        <v>0</v>
      </c>
    </row>
    <row r="96" spans="1:7" x14ac:dyDescent="0.25">
      <c r="A96" s="88" t="s">
        <v>324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28"/>
        <v>0</v>
      </c>
    </row>
    <row r="97" spans="1:7" x14ac:dyDescent="0.25">
      <c r="A97" s="88" t="s">
        <v>325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28"/>
        <v>0</v>
      </c>
    </row>
    <row r="98" spans="1:7" x14ac:dyDescent="0.25">
      <c r="A98" s="90" t="s">
        <v>326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28"/>
        <v>0</v>
      </c>
    </row>
    <row r="99" spans="1:7" x14ac:dyDescent="0.25">
      <c r="A99" s="88" t="s">
        <v>327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28"/>
        <v>0</v>
      </c>
    </row>
    <row r="100" spans="1:7" x14ac:dyDescent="0.25">
      <c r="A100" s="88" t="s">
        <v>328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28"/>
        <v>0</v>
      </c>
    </row>
    <row r="101" spans="1:7" x14ac:dyDescent="0.25">
      <c r="A101" s="88" t="s">
        <v>329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28"/>
        <v>0</v>
      </c>
    </row>
    <row r="102" spans="1:7" x14ac:dyDescent="0.25">
      <c r="A102" s="88" t="s">
        <v>330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28"/>
        <v>0</v>
      </c>
    </row>
    <row r="103" spans="1:7" x14ac:dyDescent="0.25">
      <c r="A103" s="87" t="s">
        <v>331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332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333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29">D105-E105</f>
        <v>0</v>
      </c>
    </row>
    <row r="106" spans="1:7" x14ac:dyDescent="0.25">
      <c r="A106" s="88" t="s">
        <v>334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29"/>
        <v>0</v>
      </c>
    </row>
    <row r="107" spans="1:7" x14ac:dyDescent="0.25">
      <c r="A107" s="88" t="s">
        <v>335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29"/>
        <v>0</v>
      </c>
    </row>
    <row r="108" spans="1:7" x14ac:dyDescent="0.25">
      <c r="A108" s="88" t="s">
        <v>336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29"/>
        <v>0</v>
      </c>
    </row>
    <row r="109" spans="1:7" x14ac:dyDescent="0.25">
      <c r="A109" s="88" t="s">
        <v>337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29"/>
        <v>0</v>
      </c>
    </row>
    <row r="110" spans="1:7" x14ac:dyDescent="0.25">
      <c r="A110" s="88" t="s">
        <v>338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29"/>
        <v>0</v>
      </c>
    </row>
    <row r="111" spans="1:7" x14ac:dyDescent="0.25">
      <c r="A111" s="88" t="s">
        <v>339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29"/>
        <v>0</v>
      </c>
    </row>
    <row r="112" spans="1:7" x14ac:dyDescent="0.25">
      <c r="A112" s="88" t="s">
        <v>340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29"/>
        <v>0</v>
      </c>
    </row>
    <row r="113" spans="1:7" x14ac:dyDescent="0.25">
      <c r="A113" s="87" t="s">
        <v>341</v>
      </c>
      <c r="B113" s="86">
        <f t="shared" ref="B113:G113" si="30">SUM(B114:B122)</f>
        <v>0</v>
      </c>
      <c r="C113" s="86">
        <f t="shared" si="30"/>
        <v>0</v>
      </c>
      <c r="D113" s="86">
        <f t="shared" si="30"/>
        <v>0</v>
      </c>
      <c r="E113" s="86">
        <f t="shared" si="30"/>
        <v>0</v>
      </c>
      <c r="F113" s="86">
        <f t="shared" si="30"/>
        <v>0</v>
      </c>
      <c r="G113" s="86">
        <f t="shared" si="30"/>
        <v>0</v>
      </c>
    </row>
    <row r="114" spans="1:7" x14ac:dyDescent="0.25">
      <c r="A114" s="88" t="s">
        <v>342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343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31">D115-E115</f>
        <v>0</v>
      </c>
    </row>
    <row r="116" spans="1:7" x14ac:dyDescent="0.25">
      <c r="A116" s="88" t="s">
        <v>344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31"/>
        <v>0</v>
      </c>
    </row>
    <row r="117" spans="1:7" x14ac:dyDescent="0.25">
      <c r="A117" s="88" t="s">
        <v>345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31"/>
        <v>0</v>
      </c>
    </row>
    <row r="118" spans="1:7" x14ac:dyDescent="0.25">
      <c r="A118" s="88" t="s">
        <v>346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31"/>
        <v>0</v>
      </c>
    </row>
    <row r="119" spans="1:7" x14ac:dyDescent="0.25">
      <c r="A119" s="88" t="s">
        <v>347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31"/>
        <v>0</v>
      </c>
    </row>
    <row r="120" spans="1:7" x14ac:dyDescent="0.25">
      <c r="A120" s="88" t="s">
        <v>348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31"/>
        <v>0</v>
      </c>
    </row>
    <row r="121" spans="1:7" x14ac:dyDescent="0.25">
      <c r="A121" s="88" t="s">
        <v>349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31"/>
        <v>0</v>
      </c>
    </row>
    <row r="122" spans="1:7" x14ac:dyDescent="0.25">
      <c r="A122" s="88" t="s">
        <v>350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31"/>
        <v>0</v>
      </c>
    </row>
    <row r="123" spans="1:7" x14ac:dyDescent="0.25">
      <c r="A123" s="87" t="s">
        <v>351</v>
      </c>
      <c r="B123" s="86">
        <f t="shared" ref="B123:G123" si="32">SUM(B124:B132)</f>
        <v>0</v>
      </c>
      <c r="C123" s="86">
        <f t="shared" si="32"/>
        <v>0</v>
      </c>
      <c r="D123" s="86">
        <f t="shared" si="32"/>
        <v>0</v>
      </c>
      <c r="E123" s="86">
        <f t="shared" si="32"/>
        <v>0</v>
      </c>
      <c r="F123" s="86">
        <f t="shared" si="32"/>
        <v>0</v>
      </c>
      <c r="G123" s="86">
        <f t="shared" si="32"/>
        <v>0</v>
      </c>
    </row>
    <row r="124" spans="1:7" x14ac:dyDescent="0.25">
      <c r="A124" s="88" t="s">
        <v>352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353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33">D125-E125</f>
        <v>0</v>
      </c>
    </row>
    <row r="126" spans="1:7" x14ac:dyDescent="0.25">
      <c r="A126" s="88" t="s">
        <v>354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33"/>
        <v>0</v>
      </c>
    </row>
    <row r="127" spans="1:7" x14ac:dyDescent="0.25">
      <c r="A127" s="88" t="s">
        <v>355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33"/>
        <v>0</v>
      </c>
    </row>
    <row r="128" spans="1:7" x14ac:dyDescent="0.25">
      <c r="A128" s="88" t="s">
        <v>356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33"/>
        <v>0</v>
      </c>
    </row>
    <row r="129" spans="1:7" x14ac:dyDescent="0.25">
      <c r="A129" s="88" t="s">
        <v>357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33"/>
        <v>0</v>
      </c>
    </row>
    <row r="130" spans="1:7" x14ac:dyDescent="0.25">
      <c r="A130" s="88" t="s">
        <v>358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33"/>
        <v>0</v>
      </c>
    </row>
    <row r="131" spans="1:7" x14ac:dyDescent="0.25">
      <c r="A131" s="88" t="s">
        <v>359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33"/>
        <v>0</v>
      </c>
    </row>
    <row r="132" spans="1:7" x14ac:dyDescent="0.25">
      <c r="A132" s="88" t="s">
        <v>360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33"/>
        <v>0</v>
      </c>
    </row>
    <row r="133" spans="1:7" x14ac:dyDescent="0.25">
      <c r="A133" s="87" t="s">
        <v>361</v>
      </c>
      <c r="B133" s="86">
        <f t="shared" ref="B133:G133" si="34">SUM(B134:B136)</f>
        <v>0</v>
      </c>
      <c r="C133" s="86">
        <f t="shared" si="34"/>
        <v>0</v>
      </c>
      <c r="D133" s="86">
        <f t="shared" si="34"/>
        <v>0</v>
      </c>
      <c r="E133" s="86">
        <f t="shared" si="34"/>
        <v>0</v>
      </c>
      <c r="F133" s="86">
        <f t="shared" si="34"/>
        <v>0</v>
      </c>
      <c r="G133" s="86">
        <f t="shared" si="34"/>
        <v>0</v>
      </c>
    </row>
    <row r="134" spans="1:7" x14ac:dyDescent="0.25">
      <c r="A134" s="88" t="s">
        <v>362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363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35">D135-E135</f>
        <v>0</v>
      </c>
    </row>
    <row r="136" spans="1:7" x14ac:dyDescent="0.25">
      <c r="A136" s="88" t="s">
        <v>364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35"/>
        <v>0</v>
      </c>
    </row>
    <row r="137" spans="1:7" x14ac:dyDescent="0.25">
      <c r="A137" s="87" t="s">
        <v>365</v>
      </c>
      <c r="B137" s="86">
        <f t="shared" ref="B137:G137" si="36">SUM(B138:B142,B144:B145)</f>
        <v>0</v>
      </c>
      <c r="C137" s="86">
        <f t="shared" si="36"/>
        <v>0</v>
      </c>
      <c r="D137" s="86">
        <f t="shared" si="36"/>
        <v>0</v>
      </c>
      <c r="E137" s="86">
        <f t="shared" si="36"/>
        <v>0</v>
      </c>
      <c r="F137" s="86">
        <f t="shared" si="36"/>
        <v>0</v>
      </c>
      <c r="G137" s="86">
        <f t="shared" si="36"/>
        <v>0</v>
      </c>
    </row>
    <row r="138" spans="1:7" x14ac:dyDescent="0.25">
      <c r="A138" s="88" t="s">
        <v>366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367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37">D139-E139</f>
        <v>0</v>
      </c>
    </row>
    <row r="140" spans="1:7" x14ac:dyDescent="0.25">
      <c r="A140" s="88" t="s">
        <v>368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7"/>
        <v>0</v>
      </c>
    </row>
    <row r="141" spans="1:7" x14ac:dyDescent="0.25">
      <c r="A141" s="88" t="s">
        <v>369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7"/>
        <v>0</v>
      </c>
    </row>
    <row r="142" spans="1:7" x14ac:dyDescent="0.25">
      <c r="A142" s="88" t="s">
        <v>370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7"/>
        <v>0</v>
      </c>
    </row>
    <row r="143" spans="1:7" x14ac:dyDescent="0.25">
      <c r="A143" s="88" t="s">
        <v>371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7"/>
        <v>0</v>
      </c>
    </row>
    <row r="144" spans="1:7" x14ac:dyDescent="0.25">
      <c r="A144" s="88" t="s">
        <v>372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7"/>
        <v>0</v>
      </c>
    </row>
    <row r="145" spans="1:7" x14ac:dyDescent="0.25">
      <c r="A145" s="88" t="s">
        <v>373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7"/>
        <v>0</v>
      </c>
    </row>
    <row r="146" spans="1:7" x14ac:dyDescent="0.25">
      <c r="A146" s="87" t="s">
        <v>374</v>
      </c>
      <c r="B146" s="86">
        <f t="shared" ref="B146:G146" si="38">SUM(B147:B149)</f>
        <v>0</v>
      </c>
      <c r="C146" s="86">
        <f t="shared" si="38"/>
        <v>0</v>
      </c>
      <c r="D146" s="86">
        <f t="shared" si="38"/>
        <v>0</v>
      </c>
      <c r="E146" s="86">
        <f t="shared" si="38"/>
        <v>0</v>
      </c>
      <c r="F146" s="86">
        <f t="shared" si="38"/>
        <v>0</v>
      </c>
      <c r="G146" s="86">
        <f t="shared" si="38"/>
        <v>0</v>
      </c>
    </row>
    <row r="147" spans="1:7" x14ac:dyDescent="0.25">
      <c r="A147" s="88" t="s">
        <v>375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376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39">D148-E148</f>
        <v>0</v>
      </c>
    </row>
    <row r="149" spans="1:7" x14ac:dyDescent="0.25">
      <c r="A149" s="88" t="s">
        <v>377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39"/>
        <v>0</v>
      </c>
    </row>
    <row r="150" spans="1:7" x14ac:dyDescent="0.25">
      <c r="A150" s="87" t="s">
        <v>378</v>
      </c>
      <c r="B150" s="86">
        <f t="shared" ref="B150:G150" si="40">SUM(B151:B157)</f>
        <v>0</v>
      </c>
      <c r="C150" s="86">
        <f t="shared" si="40"/>
        <v>0</v>
      </c>
      <c r="D150" s="86">
        <f t="shared" si="40"/>
        <v>0</v>
      </c>
      <c r="E150" s="86">
        <f t="shared" si="40"/>
        <v>0</v>
      </c>
      <c r="F150" s="86">
        <f t="shared" si="40"/>
        <v>0</v>
      </c>
      <c r="G150" s="86">
        <f t="shared" si="40"/>
        <v>0</v>
      </c>
    </row>
    <row r="151" spans="1:7" x14ac:dyDescent="0.25">
      <c r="A151" s="88" t="s">
        <v>379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380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41">D152-E152</f>
        <v>0</v>
      </c>
    </row>
    <row r="153" spans="1:7" x14ac:dyDescent="0.25">
      <c r="A153" s="88" t="s">
        <v>381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41"/>
        <v>0</v>
      </c>
    </row>
    <row r="154" spans="1:7" x14ac:dyDescent="0.25">
      <c r="A154" s="90" t="s">
        <v>382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41"/>
        <v>0</v>
      </c>
    </row>
    <row r="155" spans="1:7" x14ac:dyDescent="0.25">
      <c r="A155" s="88" t="s">
        <v>383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41"/>
        <v>0</v>
      </c>
    </row>
    <row r="156" spans="1:7" x14ac:dyDescent="0.25">
      <c r="A156" s="88" t="s">
        <v>384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41"/>
        <v>0</v>
      </c>
    </row>
    <row r="157" spans="1:7" x14ac:dyDescent="0.25">
      <c r="A157" s="88" t="s">
        <v>385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41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387</v>
      </c>
      <c r="B159" s="93">
        <f t="shared" ref="B159:G159" si="42">B9+B84</f>
        <v>6143600</v>
      </c>
      <c r="C159" s="93">
        <f t="shared" si="42"/>
        <v>476336.86</v>
      </c>
      <c r="D159" s="93">
        <f t="shared" si="42"/>
        <v>6619936.8600000003</v>
      </c>
      <c r="E159" s="93">
        <f t="shared" si="42"/>
        <v>1135167.1200000001</v>
      </c>
      <c r="F159" s="93">
        <f t="shared" si="42"/>
        <v>1135167.1200000001</v>
      </c>
      <c r="G159" s="93">
        <f t="shared" si="42"/>
        <v>5484769.7400000002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0" workbookViewId="0">
      <selection activeCell="G31" sqref="G3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388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>SISTEMA PARA EL DESARROLLO INTEGRAL DE LA FAMILIA DEL MUNICIPIO DE TIERRA BLANCA GUANAJUATO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304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389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7</v>
      </c>
      <c r="B7" s="152" t="s">
        <v>306</v>
      </c>
      <c r="C7" s="152"/>
      <c r="D7" s="152"/>
      <c r="E7" s="152"/>
      <c r="F7" s="152"/>
      <c r="G7" s="154" t="s">
        <v>307</v>
      </c>
    </row>
    <row r="8" spans="1:7" ht="30" x14ac:dyDescent="0.25">
      <c r="A8" s="151"/>
      <c r="B8" s="26" t="s">
        <v>308</v>
      </c>
      <c r="C8" s="7" t="s">
        <v>238</v>
      </c>
      <c r="D8" s="26" t="s">
        <v>239</v>
      </c>
      <c r="E8" s="26" t="s">
        <v>194</v>
      </c>
      <c r="F8" s="26" t="s">
        <v>211</v>
      </c>
      <c r="G8" s="153"/>
    </row>
    <row r="9" spans="1:7" ht="15.75" customHeight="1" x14ac:dyDescent="0.25">
      <c r="A9" s="27" t="s">
        <v>390</v>
      </c>
      <c r="B9" s="31">
        <f>SUM(B10:B17)</f>
        <v>6143600.0000000009</v>
      </c>
      <c r="C9" s="31">
        <f t="shared" ref="C9:G9" si="0">SUM(C10:C17)</f>
        <v>476336.86</v>
      </c>
      <c r="D9" s="31">
        <f t="shared" si="0"/>
        <v>6619936.8599999994</v>
      </c>
      <c r="E9" s="31">
        <f t="shared" si="0"/>
        <v>1135167.1199999999</v>
      </c>
      <c r="F9" s="31">
        <f t="shared" si="0"/>
        <v>1135167.1199999999</v>
      </c>
      <c r="G9" s="31">
        <f t="shared" si="0"/>
        <v>5484769.7400000002</v>
      </c>
    </row>
    <row r="10" spans="1:7" x14ac:dyDescent="0.25">
      <c r="A10" s="185" t="s">
        <v>567</v>
      </c>
      <c r="B10" s="181">
        <v>2199749.2000000002</v>
      </c>
      <c r="C10" s="181">
        <v>145780</v>
      </c>
      <c r="D10" s="182">
        <f>B10+C10</f>
        <v>2345529.2000000002</v>
      </c>
      <c r="E10" s="181">
        <v>359557.47</v>
      </c>
      <c r="F10" s="181">
        <v>359557.47</v>
      </c>
      <c r="G10" s="182">
        <f>D10-E10</f>
        <v>1985971.7300000002</v>
      </c>
    </row>
    <row r="11" spans="1:7" x14ac:dyDescent="0.25">
      <c r="A11" s="185" t="s">
        <v>568</v>
      </c>
      <c r="B11" s="181">
        <v>198975.2</v>
      </c>
      <c r="C11" s="181">
        <v>21466.1</v>
      </c>
      <c r="D11" s="182">
        <f t="shared" ref="D11:D17" si="1">B11+C11</f>
        <v>220441.30000000002</v>
      </c>
      <c r="E11" s="181">
        <v>42028.11</v>
      </c>
      <c r="F11" s="181">
        <v>42028.11</v>
      </c>
      <c r="G11" s="182">
        <f t="shared" ref="G11:G17" si="2">D11-E11</f>
        <v>178413.19</v>
      </c>
    </row>
    <row r="12" spans="1:7" x14ac:dyDescent="0.25">
      <c r="A12" s="185" t="s">
        <v>569</v>
      </c>
      <c r="B12" s="181">
        <v>382412.08</v>
      </c>
      <c r="C12" s="181">
        <v>19858.8</v>
      </c>
      <c r="D12" s="182">
        <f t="shared" si="1"/>
        <v>402270.88</v>
      </c>
      <c r="E12" s="181">
        <v>75615.8</v>
      </c>
      <c r="F12" s="181">
        <v>75615.8</v>
      </c>
      <c r="G12" s="182">
        <f t="shared" si="2"/>
        <v>326655.08</v>
      </c>
    </row>
    <row r="13" spans="1:7" x14ac:dyDescent="0.25">
      <c r="A13" s="185" t="s">
        <v>570</v>
      </c>
      <c r="B13" s="181">
        <v>693222</v>
      </c>
      <c r="C13" s="181">
        <v>42866.14</v>
      </c>
      <c r="D13" s="182">
        <f t="shared" si="1"/>
        <v>736088.14</v>
      </c>
      <c r="E13" s="181">
        <v>125080.79</v>
      </c>
      <c r="F13" s="181">
        <v>125080.79</v>
      </c>
      <c r="G13" s="182">
        <f t="shared" si="2"/>
        <v>611007.35</v>
      </c>
    </row>
    <row r="14" spans="1:7" x14ac:dyDescent="0.25">
      <c r="A14" s="185" t="s">
        <v>571</v>
      </c>
      <c r="B14" s="181">
        <v>760406.32</v>
      </c>
      <c r="C14" s="181">
        <v>59173.74</v>
      </c>
      <c r="D14" s="182">
        <f t="shared" si="1"/>
        <v>819580.05999999994</v>
      </c>
      <c r="E14" s="181">
        <v>180409.01</v>
      </c>
      <c r="F14" s="181">
        <v>180409.01</v>
      </c>
      <c r="G14" s="182">
        <f t="shared" si="2"/>
        <v>639171.04999999993</v>
      </c>
    </row>
    <row r="15" spans="1:7" x14ac:dyDescent="0.25">
      <c r="A15" s="185" t="s">
        <v>572</v>
      </c>
      <c r="B15" s="181">
        <v>504941.04</v>
      </c>
      <c r="C15" s="181">
        <v>49720.02</v>
      </c>
      <c r="D15" s="182">
        <f t="shared" si="1"/>
        <v>554661.05999999994</v>
      </c>
      <c r="E15" s="181">
        <v>92780.88</v>
      </c>
      <c r="F15" s="181">
        <v>92780.88</v>
      </c>
      <c r="G15" s="182">
        <f t="shared" si="2"/>
        <v>461880.17999999993</v>
      </c>
    </row>
    <row r="16" spans="1:7" x14ac:dyDescent="0.25">
      <c r="A16" s="185" t="s">
        <v>573</v>
      </c>
      <c r="B16" s="181">
        <v>140125.92000000001</v>
      </c>
      <c r="C16" s="181">
        <v>19888.2</v>
      </c>
      <c r="D16" s="182">
        <f t="shared" si="1"/>
        <v>160014.12000000002</v>
      </c>
      <c r="E16" s="181">
        <v>3056.72</v>
      </c>
      <c r="F16" s="181">
        <v>3056.72</v>
      </c>
      <c r="G16" s="182">
        <f t="shared" si="2"/>
        <v>156957.40000000002</v>
      </c>
    </row>
    <row r="17" spans="1:7" x14ac:dyDescent="0.25">
      <c r="A17" s="185" t="s">
        <v>574</v>
      </c>
      <c r="B17" s="181">
        <v>1263768.24</v>
      </c>
      <c r="C17" s="181">
        <v>117583.86</v>
      </c>
      <c r="D17" s="182">
        <f t="shared" si="1"/>
        <v>1381352.1</v>
      </c>
      <c r="E17" s="181">
        <v>256638.34</v>
      </c>
      <c r="F17" s="181">
        <v>256638.34</v>
      </c>
      <c r="G17" s="182">
        <f t="shared" si="2"/>
        <v>1124713.76</v>
      </c>
    </row>
    <row r="18" spans="1:7" x14ac:dyDescent="0.25">
      <c r="A18" s="32" t="s">
        <v>154</v>
      </c>
      <c r="B18" s="51"/>
      <c r="C18" s="51"/>
      <c r="D18" s="51"/>
      <c r="E18" s="51"/>
      <c r="F18" s="51"/>
      <c r="G18" s="51"/>
    </row>
    <row r="19" spans="1:7" x14ac:dyDescent="0.25">
      <c r="A19" s="3" t="s">
        <v>399</v>
      </c>
      <c r="B19" s="4">
        <f>SUM(B20:B27)</f>
        <v>0</v>
      </c>
      <c r="C19" s="4">
        <f t="shared" ref="C19:G19" si="3">SUM(C20:C27)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  <c r="G19" s="4">
        <f t="shared" si="3"/>
        <v>0</v>
      </c>
    </row>
    <row r="20" spans="1:7" x14ac:dyDescent="0.25">
      <c r="A20" s="65" t="s">
        <v>391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392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393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394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395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396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397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398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154</v>
      </c>
      <c r="B28" s="51"/>
      <c r="C28" s="51"/>
      <c r="D28" s="51"/>
      <c r="E28" s="51"/>
      <c r="F28" s="51"/>
      <c r="G28" s="51"/>
    </row>
    <row r="29" spans="1:7" x14ac:dyDescent="0.25">
      <c r="A29" s="3" t="s">
        <v>387</v>
      </c>
      <c r="B29" s="4">
        <f>SUM(B19,B9)</f>
        <v>6143600.0000000009</v>
      </c>
      <c r="C29" s="4">
        <f t="shared" ref="C29:G29" si="4">SUM(C19,C9)</f>
        <v>476336.86</v>
      </c>
      <c r="D29" s="4">
        <f t="shared" si="4"/>
        <v>6619936.8599999994</v>
      </c>
      <c r="E29" s="4">
        <f t="shared" si="4"/>
        <v>1135167.1199999999</v>
      </c>
      <c r="F29" s="4">
        <f t="shared" si="4"/>
        <v>1135167.1199999999</v>
      </c>
      <c r="G29" s="4">
        <f t="shared" si="4"/>
        <v>5484769.7400000002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3" zoomScaleNormal="73" workbookViewId="0">
      <selection activeCell="G83" sqref="G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400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>SISTEMA PARA EL DESARROLLO INTEGRAL DE LA FAMILIA DEL MUNICIPIO DE TIERRA BLANCA GUANAJUATO</v>
      </c>
      <c r="B2" s="115"/>
      <c r="C2" s="115"/>
      <c r="D2" s="115"/>
      <c r="E2" s="115"/>
      <c r="F2" s="115"/>
      <c r="G2" s="116"/>
    </row>
    <row r="3" spans="1:7" x14ac:dyDescent="0.25">
      <c r="A3" s="117" t="s">
        <v>401</v>
      </c>
      <c r="B3" s="118"/>
      <c r="C3" s="118"/>
      <c r="D3" s="118"/>
      <c r="E3" s="118"/>
      <c r="F3" s="118"/>
      <c r="G3" s="119"/>
    </row>
    <row r="4" spans="1:7" x14ac:dyDescent="0.25">
      <c r="A4" s="117" t="s">
        <v>402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7</v>
      </c>
      <c r="B7" s="158" t="s">
        <v>306</v>
      </c>
      <c r="C7" s="159"/>
      <c r="D7" s="159"/>
      <c r="E7" s="159"/>
      <c r="F7" s="160"/>
      <c r="G7" s="154" t="s">
        <v>403</v>
      </c>
    </row>
    <row r="8" spans="1:7" ht="30" x14ac:dyDescent="0.25">
      <c r="A8" s="151"/>
      <c r="B8" s="26" t="s">
        <v>308</v>
      </c>
      <c r="C8" s="7" t="s">
        <v>404</v>
      </c>
      <c r="D8" s="26" t="s">
        <v>310</v>
      </c>
      <c r="E8" s="26" t="s">
        <v>194</v>
      </c>
      <c r="F8" s="33" t="s">
        <v>211</v>
      </c>
      <c r="G8" s="153"/>
    </row>
    <row r="9" spans="1:7" ht="16.5" customHeight="1" x14ac:dyDescent="0.25">
      <c r="A9" s="27" t="s">
        <v>405</v>
      </c>
      <c r="B9" s="31">
        <f>SUM(B10,B19,B27,B37)</f>
        <v>6143600</v>
      </c>
      <c r="C9" s="31">
        <f t="shared" ref="C9:G9" si="0">SUM(C10,C19,C27,C37)</f>
        <v>476336.86000000004</v>
      </c>
      <c r="D9" s="31">
        <f t="shared" si="0"/>
        <v>6619936.8600000003</v>
      </c>
      <c r="E9" s="31">
        <f t="shared" si="0"/>
        <v>1135167.1199999999</v>
      </c>
      <c r="F9" s="31">
        <f t="shared" si="0"/>
        <v>1135167.1199999999</v>
      </c>
      <c r="G9" s="31">
        <f t="shared" si="0"/>
        <v>5484769.7400000002</v>
      </c>
    </row>
    <row r="10" spans="1:7" ht="15" customHeight="1" x14ac:dyDescent="0.25">
      <c r="A10" s="60" t="s">
        <v>406</v>
      </c>
      <c r="B10" s="49">
        <f>SUM(B11:B18)</f>
        <v>3802618.5600000005</v>
      </c>
      <c r="C10" s="49">
        <f t="shared" ref="C10:G10" si="1">SUM(C11:C18)</f>
        <v>304718.16000000003</v>
      </c>
      <c r="D10" s="49">
        <f t="shared" si="1"/>
        <v>4107336.72</v>
      </c>
      <c r="E10" s="49">
        <f t="shared" si="1"/>
        <v>661280.6399999999</v>
      </c>
      <c r="F10" s="49">
        <f t="shared" si="1"/>
        <v>661280.6399999999</v>
      </c>
      <c r="G10" s="49">
        <f t="shared" si="1"/>
        <v>3446056.08</v>
      </c>
    </row>
    <row r="11" spans="1:7" x14ac:dyDescent="0.25">
      <c r="A11" s="80" t="s">
        <v>407</v>
      </c>
      <c r="B11" s="186"/>
      <c r="C11" s="186"/>
      <c r="D11" s="186">
        <f>B11+C11</f>
        <v>0</v>
      </c>
      <c r="E11" s="186"/>
      <c r="F11" s="186"/>
      <c r="G11" s="186">
        <f>D11-E11</f>
        <v>0</v>
      </c>
    </row>
    <row r="12" spans="1:7" x14ac:dyDescent="0.25">
      <c r="A12" s="80" t="s">
        <v>408</v>
      </c>
      <c r="B12" s="187">
        <v>1602869.36</v>
      </c>
      <c r="C12" s="187">
        <v>158938.16</v>
      </c>
      <c r="D12" s="186">
        <f t="shared" ref="D12:D18" si="2">B12+C12</f>
        <v>1761807.52</v>
      </c>
      <c r="E12" s="187">
        <v>301723.17</v>
      </c>
      <c r="F12" s="187">
        <v>301723.17</v>
      </c>
      <c r="G12" s="186">
        <f t="shared" ref="G12:G18" si="3">D12-E12</f>
        <v>1460084.35</v>
      </c>
    </row>
    <row r="13" spans="1:7" x14ac:dyDescent="0.25">
      <c r="A13" s="80" t="s">
        <v>409</v>
      </c>
      <c r="B13" s="187">
        <v>2199749.2000000002</v>
      </c>
      <c r="C13" s="187">
        <v>145780</v>
      </c>
      <c r="D13" s="186">
        <f t="shared" si="2"/>
        <v>2345529.2000000002</v>
      </c>
      <c r="E13" s="187">
        <v>359557.47</v>
      </c>
      <c r="F13" s="187">
        <v>359557.47</v>
      </c>
      <c r="G13" s="186">
        <f t="shared" si="3"/>
        <v>1985971.7300000002</v>
      </c>
    </row>
    <row r="14" spans="1:7" x14ac:dyDescent="0.25">
      <c r="A14" s="80" t="s">
        <v>410</v>
      </c>
      <c r="B14" s="186"/>
      <c r="C14" s="186"/>
      <c r="D14" s="186">
        <f t="shared" si="2"/>
        <v>0</v>
      </c>
      <c r="E14" s="186"/>
      <c r="F14" s="186"/>
      <c r="G14" s="186">
        <f t="shared" si="3"/>
        <v>0</v>
      </c>
    </row>
    <row r="15" spans="1:7" x14ac:dyDescent="0.25">
      <c r="A15" s="80" t="s">
        <v>411</v>
      </c>
      <c r="B15" s="186"/>
      <c r="C15" s="186"/>
      <c r="D15" s="186">
        <f t="shared" si="2"/>
        <v>0</v>
      </c>
      <c r="E15" s="186"/>
      <c r="F15" s="186"/>
      <c r="G15" s="186">
        <f t="shared" si="3"/>
        <v>0</v>
      </c>
    </row>
    <row r="16" spans="1:7" x14ac:dyDescent="0.25">
      <c r="A16" s="80" t="s">
        <v>412</v>
      </c>
      <c r="B16" s="186"/>
      <c r="C16" s="186"/>
      <c r="D16" s="186">
        <f t="shared" si="2"/>
        <v>0</v>
      </c>
      <c r="E16" s="186"/>
      <c r="F16" s="186"/>
      <c r="G16" s="186">
        <f t="shared" si="3"/>
        <v>0</v>
      </c>
    </row>
    <row r="17" spans="1:7" x14ac:dyDescent="0.25">
      <c r="A17" s="80" t="s">
        <v>413</v>
      </c>
      <c r="B17" s="186"/>
      <c r="C17" s="186"/>
      <c r="D17" s="186">
        <f t="shared" si="2"/>
        <v>0</v>
      </c>
      <c r="E17" s="186"/>
      <c r="F17" s="186"/>
      <c r="G17" s="186">
        <f t="shared" si="3"/>
        <v>0</v>
      </c>
    </row>
    <row r="18" spans="1:7" x14ac:dyDescent="0.25">
      <c r="A18" s="80" t="s">
        <v>414</v>
      </c>
      <c r="B18" s="186"/>
      <c r="C18" s="186"/>
      <c r="D18" s="186">
        <f t="shared" si="2"/>
        <v>0</v>
      </c>
      <c r="E18" s="186"/>
      <c r="F18" s="186"/>
      <c r="G18" s="186">
        <f t="shared" si="3"/>
        <v>0</v>
      </c>
    </row>
    <row r="19" spans="1:7" x14ac:dyDescent="0.25">
      <c r="A19" s="60" t="s">
        <v>415</v>
      </c>
      <c r="B19" s="49">
        <f>SUM(B20:B26)</f>
        <v>2340981.44</v>
      </c>
      <c r="C19" s="49">
        <f t="shared" ref="C19:G19" si="4">SUM(C20:C26)</f>
        <v>171618.7</v>
      </c>
      <c r="D19" s="49">
        <f t="shared" si="4"/>
        <v>2512600.14</v>
      </c>
      <c r="E19" s="49">
        <f t="shared" si="4"/>
        <v>473886.48000000004</v>
      </c>
      <c r="F19" s="49">
        <f t="shared" si="4"/>
        <v>473886.48000000004</v>
      </c>
      <c r="G19" s="49">
        <f t="shared" si="4"/>
        <v>2038713.6600000001</v>
      </c>
    </row>
    <row r="20" spans="1:7" x14ac:dyDescent="0.25">
      <c r="A20" s="80" t="s">
        <v>416</v>
      </c>
      <c r="B20" s="186"/>
      <c r="C20" s="186"/>
      <c r="D20" s="186">
        <f t="shared" ref="D20:D26" si="5">B20+C20</f>
        <v>0</v>
      </c>
      <c r="E20" s="186"/>
      <c r="F20" s="186"/>
      <c r="G20" s="186">
        <f t="shared" ref="G20:G26" si="6">D20-E20</f>
        <v>0</v>
      </c>
    </row>
    <row r="21" spans="1:7" x14ac:dyDescent="0.25">
      <c r="A21" s="80" t="s">
        <v>417</v>
      </c>
      <c r="B21" s="187">
        <v>382412.08</v>
      </c>
      <c r="C21" s="187">
        <v>19858.8</v>
      </c>
      <c r="D21" s="186">
        <f t="shared" si="5"/>
        <v>402270.88</v>
      </c>
      <c r="E21" s="187">
        <v>75615.8</v>
      </c>
      <c r="F21" s="187">
        <v>75615.8</v>
      </c>
      <c r="G21" s="186">
        <f t="shared" si="6"/>
        <v>326655.08</v>
      </c>
    </row>
    <row r="22" spans="1:7" x14ac:dyDescent="0.25">
      <c r="A22" s="80" t="s">
        <v>418</v>
      </c>
      <c r="B22" s="187">
        <v>1198163.04</v>
      </c>
      <c r="C22" s="187">
        <v>92586.16</v>
      </c>
      <c r="D22" s="186">
        <f t="shared" si="5"/>
        <v>1290749.2</v>
      </c>
      <c r="E22" s="187">
        <v>217861.67</v>
      </c>
      <c r="F22" s="187">
        <v>217861.67</v>
      </c>
      <c r="G22" s="186">
        <f t="shared" si="6"/>
        <v>1072887.53</v>
      </c>
    </row>
    <row r="23" spans="1:7" x14ac:dyDescent="0.25">
      <c r="A23" s="80" t="s">
        <v>419</v>
      </c>
      <c r="B23" s="186"/>
      <c r="C23" s="186"/>
      <c r="D23" s="186">
        <f t="shared" si="5"/>
        <v>0</v>
      </c>
      <c r="E23" s="186"/>
      <c r="F23" s="186"/>
      <c r="G23" s="186">
        <f t="shared" si="6"/>
        <v>0</v>
      </c>
    </row>
    <row r="24" spans="1:7" x14ac:dyDescent="0.25">
      <c r="A24" s="80" t="s">
        <v>420</v>
      </c>
      <c r="B24" s="186"/>
      <c r="C24" s="186"/>
      <c r="D24" s="186">
        <f t="shared" si="5"/>
        <v>0</v>
      </c>
      <c r="E24" s="186"/>
      <c r="F24" s="186"/>
      <c r="G24" s="186">
        <f t="shared" si="6"/>
        <v>0</v>
      </c>
    </row>
    <row r="25" spans="1:7" x14ac:dyDescent="0.25">
      <c r="A25" s="80" t="s">
        <v>421</v>
      </c>
      <c r="B25" s="187">
        <v>760406.32</v>
      </c>
      <c r="C25" s="187">
        <v>59173.74</v>
      </c>
      <c r="D25" s="186">
        <f t="shared" si="5"/>
        <v>819580.05999999994</v>
      </c>
      <c r="E25" s="187">
        <v>180409.01</v>
      </c>
      <c r="F25" s="187">
        <v>180409.01</v>
      </c>
      <c r="G25" s="186">
        <f t="shared" si="6"/>
        <v>639171.04999999993</v>
      </c>
    </row>
    <row r="26" spans="1:7" x14ac:dyDescent="0.25">
      <c r="A26" s="80" t="s">
        <v>422</v>
      </c>
      <c r="B26" s="186"/>
      <c r="C26" s="186"/>
      <c r="D26" s="186">
        <f t="shared" si="5"/>
        <v>0</v>
      </c>
      <c r="E26" s="186"/>
      <c r="F26" s="186"/>
      <c r="G26" s="186">
        <f t="shared" si="6"/>
        <v>0</v>
      </c>
    </row>
    <row r="27" spans="1:7" x14ac:dyDescent="0.25">
      <c r="A27" s="60" t="s">
        <v>423</v>
      </c>
      <c r="B27" s="49">
        <f>SUM(B28:B36)</f>
        <v>0</v>
      </c>
      <c r="C27" s="49">
        <f t="shared" ref="C27:G27" si="7">SUM(C28:C36)</f>
        <v>0</v>
      </c>
      <c r="D27" s="49">
        <f t="shared" si="7"/>
        <v>0</v>
      </c>
      <c r="E27" s="49">
        <f t="shared" si="7"/>
        <v>0</v>
      </c>
      <c r="F27" s="49">
        <f t="shared" si="7"/>
        <v>0</v>
      </c>
      <c r="G27" s="49">
        <f t="shared" si="7"/>
        <v>0</v>
      </c>
    </row>
    <row r="28" spans="1:7" x14ac:dyDescent="0.25">
      <c r="A28" s="83" t="s">
        <v>424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426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427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429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430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431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432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433</v>
      </c>
      <c r="B37" s="49">
        <f>SUM(B38:B41)</f>
        <v>0</v>
      </c>
      <c r="C37" s="49">
        <f t="shared" ref="C37:G37" si="8">SUM(C38:C41)</f>
        <v>0</v>
      </c>
      <c r="D37" s="49">
        <f t="shared" si="8"/>
        <v>0</v>
      </c>
      <c r="E37" s="49">
        <f t="shared" si="8"/>
        <v>0</v>
      </c>
      <c r="F37" s="49">
        <f t="shared" si="8"/>
        <v>0</v>
      </c>
      <c r="G37" s="49">
        <f t="shared" si="8"/>
        <v>0</v>
      </c>
    </row>
    <row r="38" spans="1:7" x14ac:dyDescent="0.25">
      <c r="A38" s="83" t="s">
        <v>434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438</v>
      </c>
      <c r="B43" s="4">
        <f>SUM(B44,B53,B61,B71)</f>
        <v>0</v>
      </c>
      <c r="C43" s="4">
        <f t="shared" ref="C43:G43" si="9">SUM(C44,C53,C61,C71)</f>
        <v>0</v>
      </c>
      <c r="D43" s="4">
        <f t="shared" si="9"/>
        <v>0</v>
      </c>
      <c r="E43" s="4">
        <f t="shared" si="9"/>
        <v>0</v>
      </c>
      <c r="F43" s="4">
        <f t="shared" si="9"/>
        <v>0</v>
      </c>
      <c r="G43" s="4">
        <f t="shared" si="9"/>
        <v>0</v>
      </c>
    </row>
    <row r="44" spans="1:7" x14ac:dyDescent="0.25">
      <c r="A44" s="60" t="s">
        <v>406</v>
      </c>
      <c r="B44" s="49">
        <f>SUM(B45:B52)</f>
        <v>0</v>
      </c>
      <c r="C44" s="49">
        <f t="shared" ref="C44:G44" si="10">SUM(C45:C52)</f>
        <v>0</v>
      </c>
      <c r="D44" s="49">
        <f t="shared" si="10"/>
        <v>0</v>
      </c>
      <c r="E44" s="49">
        <f t="shared" si="10"/>
        <v>0</v>
      </c>
      <c r="F44" s="49">
        <f t="shared" si="10"/>
        <v>0</v>
      </c>
      <c r="G44" s="49">
        <f t="shared" si="10"/>
        <v>0</v>
      </c>
    </row>
    <row r="45" spans="1:7" x14ac:dyDescent="0.25">
      <c r="A45" s="83" t="s">
        <v>407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408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409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410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411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412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413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414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415</v>
      </c>
      <c r="B53" s="49">
        <f>SUM(B54:B60)</f>
        <v>0</v>
      </c>
      <c r="C53" s="49">
        <f t="shared" ref="C53:G53" si="11">SUM(C54:C60)</f>
        <v>0</v>
      </c>
      <c r="D53" s="49">
        <f t="shared" si="11"/>
        <v>0</v>
      </c>
      <c r="E53" s="49">
        <f t="shared" si="11"/>
        <v>0</v>
      </c>
      <c r="F53" s="49">
        <f t="shared" si="11"/>
        <v>0</v>
      </c>
      <c r="G53" s="49">
        <f t="shared" si="11"/>
        <v>0</v>
      </c>
    </row>
    <row r="54" spans="1:7" x14ac:dyDescent="0.25">
      <c r="A54" s="83" t="s">
        <v>416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417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418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419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420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421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422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423</v>
      </c>
      <c r="B61" s="49">
        <f>SUM(B62:B70)</f>
        <v>0</v>
      </c>
      <c r="C61" s="49">
        <f t="shared" ref="C61:G61" si="12">SUM(C62:C70)</f>
        <v>0</v>
      </c>
      <c r="D61" s="49">
        <f t="shared" si="12"/>
        <v>0</v>
      </c>
      <c r="E61" s="49">
        <f t="shared" si="12"/>
        <v>0</v>
      </c>
      <c r="F61" s="49">
        <f t="shared" si="12"/>
        <v>0</v>
      </c>
      <c r="G61" s="49">
        <f t="shared" si="12"/>
        <v>0</v>
      </c>
    </row>
    <row r="62" spans="1:7" x14ac:dyDescent="0.25">
      <c r="A62" s="83" t="s">
        <v>424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425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426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427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428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429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430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431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432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433</v>
      </c>
      <c r="B71" s="49">
        <f>SUM(B72:B75)</f>
        <v>0</v>
      </c>
      <c r="C71" s="49">
        <f t="shared" ref="C71:G71" si="13">SUM(C72:C75)</f>
        <v>0</v>
      </c>
      <c r="D71" s="49">
        <f t="shared" si="13"/>
        <v>0</v>
      </c>
      <c r="E71" s="49">
        <f t="shared" si="13"/>
        <v>0</v>
      </c>
      <c r="F71" s="49">
        <f t="shared" si="13"/>
        <v>0</v>
      </c>
      <c r="G71" s="49">
        <f t="shared" si="13"/>
        <v>0</v>
      </c>
    </row>
    <row r="72" spans="1:7" x14ac:dyDescent="0.25">
      <c r="A72" s="83" t="s">
        <v>434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435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436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437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387</v>
      </c>
      <c r="B77" s="4">
        <f>B43+B9</f>
        <v>6143600</v>
      </c>
      <c r="C77" s="4">
        <f t="shared" ref="C77:G77" si="14">C43+C9</f>
        <v>476336.86000000004</v>
      </c>
      <c r="D77" s="4">
        <f t="shared" si="14"/>
        <v>6619936.8600000003</v>
      </c>
      <c r="E77" s="4">
        <f t="shared" si="14"/>
        <v>1135167.1199999999</v>
      </c>
      <c r="F77" s="4">
        <f t="shared" si="14"/>
        <v>1135167.1199999999</v>
      </c>
      <c r="G77" s="4">
        <f t="shared" si="14"/>
        <v>5484769.7400000002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topLeftCell="A16" zoomScale="77" zoomScaleNormal="77" workbookViewId="0">
      <selection activeCell="G46" sqref="G4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439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>SISTEMA PARA EL DESARROLLO INTEGRAL DE LA FAMILIA DEL MUNICIPIO DE TIERRA BLANCA GUANAJUATO</v>
      </c>
      <c r="B2" s="115"/>
      <c r="C2" s="115"/>
      <c r="D2" s="115"/>
      <c r="E2" s="115"/>
      <c r="F2" s="115"/>
      <c r="G2" s="116"/>
    </row>
    <row r="3" spans="1:7" x14ac:dyDescent="0.25">
      <c r="A3" s="117" t="s">
        <v>304</v>
      </c>
      <c r="B3" s="118"/>
      <c r="C3" s="118"/>
      <c r="D3" s="118"/>
      <c r="E3" s="118"/>
      <c r="F3" s="118"/>
      <c r="G3" s="119"/>
    </row>
    <row r="4" spans="1:7" x14ac:dyDescent="0.25">
      <c r="A4" s="117" t="s">
        <v>440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x14ac:dyDescent="0.25">
      <c r="A7" s="150" t="s">
        <v>441</v>
      </c>
      <c r="B7" s="153" t="s">
        <v>306</v>
      </c>
      <c r="C7" s="153"/>
      <c r="D7" s="153"/>
      <c r="E7" s="153"/>
      <c r="F7" s="153"/>
      <c r="G7" s="153" t="s">
        <v>307</v>
      </c>
    </row>
    <row r="8" spans="1:7" ht="30" x14ac:dyDescent="0.25">
      <c r="A8" s="151"/>
      <c r="B8" s="7" t="s">
        <v>308</v>
      </c>
      <c r="C8" s="34" t="s">
        <v>404</v>
      </c>
      <c r="D8" s="34" t="s">
        <v>239</v>
      </c>
      <c r="E8" s="34" t="s">
        <v>194</v>
      </c>
      <c r="F8" s="34" t="s">
        <v>211</v>
      </c>
      <c r="G8" s="163"/>
    </row>
    <row r="9" spans="1:7" ht="15.75" customHeight="1" x14ac:dyDescent="0.25">
      <c r="A9" s="27" t="s">
        <v>442</v>
      </c>
      <c r="B9" s="123">
        <f>SUM(B10,B11,B12,B15,B16,B19)</f>
        <v>4547858.5599999996</v>
      </c>
      <c r="C9" s="123">
        <f t="shared" ref="C9:G9" si="0">SUM(C10,C11,C12,C15,C16,C19)</f>
        <v>353306.52</v>
      </c>
      <c r="D9" s="123">
        <f t="shared" si="0"/>
        <v>4901165.08</v>
      </c>
      <c r="E9" s="123">
        <f t="shared" si="0"/>
        <v>840585.28</v>
      </c>
      <c r="F9" s="123">
        <f t="shared" si="0"/>
        <v>840585.28</v>
      </c>
      <c r="G9" s="123">
        <f t="shared" si="0"/>
        <v>4060579.8</v>
      </c>
    </row>
    <row r="10" spans="1:7" x14ac:dyDescent="0.25">
      <c r="A10" s="60" t="s">
        <v>443</v>
      </c>
      <c r="B10" s="188">
        <v>4547858.5599999996</v>
      </c>
      <c r="C10" s="188">
        <v>353306.52</v>
      </c>
      <c r="D10" s="189">
        <f>B10+C10</f>
        <v>4901165.08</v>
      </c>
      <c r="E10" s="188">
        <v>840585.28</v>
      </c>
      <c r="F10" s="188">
        <v>840585.28</v>
      </c>
      <c r="G10" s="189">
        <f>D10-E10</f>
        <v>4060579.8</v>
      </c>
    </row>
    <row r="11" spans="1:7" ht="15.75" customHeight="1" x14ac:dyDescent="0.25">
      <c r="A11" s="60" t="s">
        <v>444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445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446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447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448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449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450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451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452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453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443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444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445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446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447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448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449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450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451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452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454</v>
      </c>
      <c r="B33" s="37">
        <f>B21+B9</f>
        <v>4547858.5599999996</v>
      </c>
      <c r="C33" s="37">
        <f t="shared" ref="C33:G33" si="8">C21+C9</f>
        <v>353306.52</v>
      </c>
      <c r="D33" s="37">
        <f t="shared" si="8"/>
        <v>4901165.08</v>
      </c>
      <c r="E33" s="37">
        <f t="shared" si="8"/>
        <v>840585.28</v>
      </c>
      <c r="F33" s="37">
        <f t="shared" si="8"/>
        <v>840585.28</v>
      </c>
      <c r="G33" s="37">
        <f t="shared" si="8"/>
        <v>4060579.8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DELL</cp:lastModifiedBy>
  <cp:revision/>
  <dcterms:created xsi:type="dcterms:W3CDTF">2023-03-16T22:14:51Z</dcterms:created>
  <dcterms:modified xsi:type="dcterms:W3CDTF">2023-04-28T20:49:13Z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