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04" i="1" l="1"/>
  <c r="G904" i="1"/>
  <c r="E904" i="1"/>
  <c r="H903" i="1"/>
  <c r="G903" i="1"/>
  <c r="E903" i="1"/>
  <c r="H902" i="1"/>
  <c r="G902" i="1"/>
  <c r="E902" i="1"/>
  <c r="I901" i="1"/>
  <c r="E901" i="1"/>
  <c r="H900" i="1"/>
  <c r="G900" i="1"/>
  <c r="E900" i="1"/>
  <c r="H899" i="1"/>
  <c r="G899" i="1"/>
  <c r="E899" i="1"/>
  <c r="I898" i="1"/>
  <c r="E898" i="1"/>
  <c r="I897" i="1"/>
  <c r="E897" i="1"/>
  <c r="H896" i="1"/>
  <c r="G896" i="1"/>
  <c r="E896" i="1"/>
  <c r="I895" i="1"/>
  <c r="E895" i="1"/>
  <c r="H894" i="1"/>
  <c r="G894" i="1"/>
  <c r="E894" i="1"/>
  <c r="H893" i="1"/>
  <c r="G893" i="1"/>
  <c r="E893" i="1"/>
  <c r="H892" i="1"/>
  <c r="G892" i="1"/>
  <c r="E892" i="1"/>
  <c r="H891" i="1"/>
  <c r="G891" i="1"/>
  <c r="E891" i="1"/>
  <c r="H890" i="1"/>
  <c r="G890" i="1"/>
  <c r="E890" i="1"/>
  <c r="H889" i="1"/>
  <c r="G889" i="1"/>
  <c r="E889" i="1"/>
  <c r="H888" i="1"/>
  <c r="G888" i="1"/>
  <c r="E888" i="1"/>
  <c r="H887" i="1"/>
  <c r="G887" i="1"/>
  <c r="E887" i="1"/>
  <c r="H886" i="1"/>
  <c r="G886" i="1"/>
  <c r="E886" i="1"/>
  <c r="H885" i="1"/>
  <c r="G885" i="1"/>
  <c r="E885" i="1"/>
  <c r="H884" i="1"/>
  <c r="G884" i="1"/>
  <c r="E884" i="1"/>
  <c r="H883" i="1"/>
  <c r="G883" i="1"/>
  <c r="E883" i="1"/>
  <c r="H882" i="1"/>
  <c r="G882" i="1"/>
  <c r="E882" i="1"/>
  <c r="H881" i="1"/>
  <c r="G881" i="1"/>
  <c r="E881" i="1"/>
  <c r="H880" i="1"/>
  <c r="G880" i="1"/>
  <c r="E880" i="1"/>
  <c r="H879" i="1"/>
  <c r="G879" i="1"/>
  <c r="E879" i="1"/>
  <c r="H878" i="1"/>
  <c r="G878" i="1"/>
  <c r="E878" i="1"/>
  <c r="H877" i="1"/>
  <c r="G877" i="1"/>
  <c r="E877" i="1"/>
  <c r="H876" i="1"/>
  <c r="G876" i="1"/>
  <c r="E876" i="1"/>
  <c r="H875" i="1"/>
  <c r="G875" i="1"/>
  <c r="E875" i="1"/>
  <c r="H874" i="1"/>
  <c r="G874" i="1"/>
  <c r="E874" i="1"/>
  <c r="H873" i="1"/>
  <c r="G873" i="1"/>
  <c r="E873" i="1"/>
  <c r="H872" i="1"/>
  <c r="G872" i="1"/>
  <c r="E872" i="1"/>
  <c r="H871" i="1"/>
  <c r="G871" i="1"/>
  <c r="E871" i="1"/>
  <c r="H870" i="1"/>
  <c r="G870" i="1"/>
  <c r="E870" i="1"/>
  <c r="H869" i="1"/>
  <c r="G869" i="1"/>
  <c r="E869" i="1"/>
  <c r="H868" i="1"/>
  <c r="G868" i="1"/>
  <c r="E868" i="1"/>
  <c r="H867" i="1"/>
  <c r="G867" i="1"/>
  <c r="E867" i="1"/>
  <c r="H866" i="1"/>
  <c r="G866" i="1"/>
  <c r="E866" i="1"/>
  <c r="I865" i="1"/>
  <c r="E865" i="1"/>
  <c r="I864" i="1"/>
  <c r="E864" i="1"/>
  <c r="H863" i="1"/>
  <c r="G863" i="1"/>
  <c r="E863" i="1"/>
  <c r="H862" i="1"/>
  <c r="G862" i="1"/>
  <c r="E862" i="1"/>
  <c r="H861" i="1"/>
  <c r="G861" i="1"/>
  <c r="E861" i="1"/>
  <c r="H860" i="1"/>
  <c r="G860" i="1"/>
  <c r="E860" i="1"/>
  <c r="H859" i="1"/>
  <c r="G859" i="1"/>
  <c r="E859" i="1"/>
  <c r="H858" i="1"/>
  <c r="G858" i="1"/>
  <c r="E858" i="1"/>
  <c r="H857" i="1"/>
  <c r="G857" i="1"/>
  <c r="E857" i="1"/>
  <c r="H856" i="1"/>
  <c r="G856" i="1"/>
  <c r="E856" i="1"/>
  <c r="H855" i="1"/>
  <c r="G855" i="1"/>
  <c r="E855" i="1"/>
  <c r="H854" i="1"/>
  <c r="G854" i="1"/>
  <c r="E854" i="1"/>
  <c r="H853" i="1"/>
  <c r="G853" i="1"/>
  <c r="E853" i="1"/>
  <c r="H852" i="1"/>
  <c r="G852" i="1"/>
  <c r="E852" i="1"/>
  <c r="H851" i="1"/>
  <c r="G851" i="1"/>
  <c r="E851" i="1"/>
  <c r="H850" i="1"/>
  <c r="G850" i="1"/>
  <c r="E850" i="1"/>
  <c r="H849" i="1"/>
  <c r="G849" i="1"/>
  <c r="E849" i="1"/>
  <c r="H848" i="1"/>
  <c r="G848" i="1"/>
  <c r="E848" i="1"/>
  <c r="H847" i="1"/>
  <c r="G847" i="1"/>
  <c r="E847" i="1"/>
  <c r="H846" i="1"/>
  <c r="G846" i="1"/>
  <c r="E846" i="1"/>
  <c r="H845" i="1"/>
  <c r="G845" i="1"/>
  <c r="E845" i="1"/>
  <c r="H844" i="1"/>
  <c r="G844" i="1"/>
  <c r="E844" i="1"/>
  <c r="H843" i="1"/>
  <c r="G843" i="1"/>
  <c r="E843" i="1"/>
  <c r="H842" i="1"/>
  <c r="G842" i="1"/>
  <c r="E842" i="1"/>
  <c r="H841" i="1"/>
  <c r="G841" i="1"/>
  <c r="E841" i="1"/>
  <c r="H840" i="1"/>
  <c r="G840" i="1"/>
  <c r="E840" i="1"/>
  <c r="H839" i="1"/>
  <c r="G839" i="1"/>
  <c r="E839" i="1"/>
  <c r="H838" i="1"/>
  <c r="G838" i="1"/>
  <c r="E838" i="1"/>
  <c r="H837" i="1"/>
  <c r="G837" i="1"/>
  <c r="E837" i="1"/>
  <c r="H836" i="1"/>
  <c r="G836" i="1"/>
  <c r="E836" i="1"/>
  <c r="H835" i="1"/>
  <c r="G835" i="1"/>
  <c r="E835" i="1"/>
  <c r="H834" i="1"/>
  <c r="G834" i="1"/>
  <c r="E834" i="1"/>
  <c r="H833" i="1"/>
  <c r="G833" i="1"/>
  <c r="E833" i="1"/>
  <c r="H832" i="1"/>
  <c r="G832" i="1"/>
  <c r="E832" i="1"/>
  <c r="I831" i="1"/>
  <c r="E831" i="1"/>
  <c r="I830" i="1"/>
  <c r="E830" i="1"/>
  <c r="H825" i="1"/>
  <c r="G825" i="1"/>
  <c r="E825" i="1"/>
  <c r="I824" i="1"/>
  <c r="H823" i="1"/>
  <c r="G823" i="1"/>
  <c r="E823" i="1"/>
  <c r="I822" i="1"/>
  <c r="H821" i="1"/>
  <c r="G821" i="1"/>
  <c r="E821" i="1"/>
  <c r="H820" i="1"/>
  <c r="G820" i="1"/>
  <c r="E820" i="1"/>
  <c r="I819" i="1"/>
  <c r="H818" i="1"/>
  <c r="G818" i="1"/>
  <c r="E818" i="1"/>
  <c r="I817" i="1"/>
  <c r="H816" i="1"/>
  <c r="G816" i="1"/>
  <c r="E816" i="1"/>
  <c r="H815" i="1"/>
  <c r="G815" i="1"/>
  <c r="E815" i="1"/>
  <c r="H814" i="1"/>
  <c r="G814" i="1"/>
  <c r="E814" i="1"/>
  <c r="I813" i="1"/>
  <c r="H812" i="1"/>
  <c r="G812" i="1"/>
  <c r="E812" i="1"/>
  <c r="I811" i="1"/>
  <c r="H810" i="1"/>
  <c r="G810" i="1"/>
  <c r="E810" i="1"/>
  <c r="I809" i="1"/>
  <c r="H808" i="1"/>
  <c r="G808" i="1"/>
  <c r="E808" i="1"/>
  <c r="I807" i="1"/>
  <c r="H806" i="1"/>
  <c r="G806" i="1"/>
  <c r="E806" i="1"/>
  <c r="I805" i="1"/>
  <c r="H804" i="1"/>
  <c r="G804" i="1"/>
  <c r="E804" i="1"/>
  <c r="I803" i="1"/>
  <c r="I802" i="1"/>
  <c r="H801" i="1"/>
  <c r="G801" i="1"/>
  <c r="E801" i="1"/>
  <c r="I800" i="1"/>
  <c r="I799" i="1" s="1"/>
  <c r="I798" i="1" s="1"/>
  <c r="H793" i="1"/>
  <c r="G793" i="1"/>
  <c r="E793" i="1"/>
  <c r="H792" i="1"/>
  <c r="G792" i="1"/>
  <c r="E792" i="1"/>
  <c r="H791" i="1"/>
  <c r="G791" i="1"/>
  <c r="E791" i="1"/>
  <c r="H790" i="1"/>
  <c r="G790" i="1"/>
  <c r="E790" i="1"/>
  <c r="H789" i="1"/>
  <c r="G789" i="1"/>
  <c r="E789" i="1"/>
  <c r="H788" i="1"/>
  <c r="G788" i="1"/>
  <c r="E788" i="1"/>
  <c r="I787" i="1"/>
  <c r="E787" i="1"/>
  <c r="I786" i="1"/>
  <c r="E786" i="1"/>
  <c r="H785" i="1"/>
  <c r="G785" i="1"/>
  <c r="E785" i="1"/>
  <c r="H784" i="1"/>
  <c r="G784" i="1"/>
  <c r="E784" i="1"/>
  <c r="H783" i="1"/>
  <c r="G783" i="1"/>
  <c r="E783" i="1"/>
  <c r="H782" i="1"/>
  <c r="G782" i="1"/>
  <c r="E782" i="1"/>
  <c r="H781" i="1"/>
  <c r="G781" i="1"/>
  <c r="E781" i="1"/>
  <c r="H780" i="1"/>
  <c r="G780" i="1"/>
  <c r="E780" i="1"/>
  <c r="H779" i="1"/>
  <c r="G779" i="1"/>
  <c r="E779" i="1"/>
  <c r="H778" i="1"/>
  <c r="G778" i="1"/>
  <c r="E778" i="1"/>
  <c r="H777" i="1"/>
  <c r="G777" i="1"/>
  <c r="E777" i="1"/>
  <c r="H776" i="1"/>
  <c r="G776" i="1"/>
  <c r="E776" i="1"/>
  <c r="H775" i="1"/>
  <c r="G775" i="1"/>
  <c r="E775" i="1"/>
  <c r="H774" i="1"/>
  <c r="G774" i="1"/>
  <c r="E774" i="1"/>
  <c r="H773" i="1"/>
  <c r="G773" i="1"/>
  <c r="E773" i="1"/>
  <c r="H772" i="1"/>
  <c r="G772" i="1"/>
  <c r="E772" i="1"/>
  <c r="H771" i="1"/>
  <c r="G771" i="1"/>
  <c r="E771" i="1"/>
  <c r="H770" i="1"/>
  <c r="G770" i="1"/>
  <c r="E770" i="1"/>
  <c r="H769" i="1"/>
  <c r="G769" i="1"/>
  <c r="E769" i="1"/>
  <c r="H768" i="1"/>
  <c r="G768" i="1"/>
  <c r="E768" i="1"/>
  <c r="I767" i="1"/>
  <c r="H766" i="1"/>
  <c r="G766" i="1"/>
  <c r="E766" i="1"/>
  <c r="H765" i="1"/>
  <c r="G765" i="1"/>
  <c r="E765" i="1"/>
  <c r="H764" i="1"/>
  <c r="G764" i="1"/>
  <c r="E764" i="1"/>
  <c r="H763" i="1"/>
  <c r="G763" i="1"/>
  <c r="E763" i="1"/>
  <c r="H762" i="1"/>
  <c r="G762" i="1"/>
  <c r="E762" i="1"/>
  <c r="H761" i="1"/>
  <c r="G761" i="1"/>
  <c r="E761" i="1"/>
  <c r="H760" i="1"/>
  <c r="G760" i="1"/>
  <c r="E760" i="1"/>
  <c r="H759" i="1"/>
  <c r="G759" i="1"/>
  <c r="E759" i="1"/>
  <c r="H758" i="1"/>
  <c r="G758" i="1"/>
  <c r="E758" i="1"/>
  <c r="H757" i="1"/>
  <c r="G757" i="1"/>
  <c r="E757" i="1"/>
  <c r="H756" i="1"/>
  <c r="G756" i="1"/>
  <c r="E756" i="1"/>
  <c r="H755" i="1"/>
  <c r="G755" i="1"/>
  <c r="E755" i="1"/>
  <c r="H754" i="1"/>
  <c r="G754" i="1"/>
  <c r="E754" i="1"/>
  <c r="I753" i="1"/>
  <c r="H752" i="1"/>
  <c r="G752" i="1"/>
  <c r="E752" i="1"/>
  <c r="H751" i="1"/>
  <c r="G751" i="1"/>
  <c r="E751" i="1"/>
  <c r="H750" i="1"/>
  <c r="G750" i="1"/>
  <c r="E750" i="1"/>
  <c r="H749" i="1"/>
  <c r="G749" i="1"/>
  <c r="E749" i="1"/>
  <c r="H748" i="1"/>
  <c r="G748" i="1"/>
  <c r="E748" i="1"/>
  <c r="H747" i="1"/>
  <c r="G747" i="1"/>
  <c r="E747" i="1"/>
  <c r="H746" i="1"/>
  <c r="G746" i="1"/>
  <c r="E746" i="1"/>
  <c r="H745" i="1"/>
  <c r="G745" i="1"/>
  <c r="E745" i="1"/>
  <c r="H744" i="1"/>
  <c r="G744" i="1"/>
  <c r="E744" i="1"/>
  <c r="H743" i="1"/>
  <c r="G743" i="1"/>
  <c r="E743" i="1"/>
  <c r="H742" i="1"/>
  <c r="G742" i="1"/>
  <c r="E742" i="1"/>
  <c r="H741" i="1"/>
  <c r="G741" i="1"/>
  <c r="E741" i="1"/>
  <c r="H740" i="1"/>
  <c r="G740" i="1"/>
  <c r="E740" i="1"/>
  <c r="H739" i="1"/>
  <c r="G739" i="1"/>
  <c r="E739" i="1"/>
  <c r="H738" i="1"/>
  <c r="G738" i="1"/>
  <c r="E738" i="1"/>
  <c r="H737" i="1"/>
  <c r="G737" i="1"/>
  <c r="E737" i="1"/>
  <c r="H736" i="1"/>
  <c r="G736" i="1"/>
  <c r="E736" i="1"/>
  <c r="H735" i="1"/>
  <c r="G735" i="1"/>
  <c r="E735" i="1"/>
  <c r="H734" i="1"/>
  <c r="G734" i="1"/>
  <c r="E734" i="1"/>
  <c r="H733" i="1"/>
  <c r="G733" i="1"/>
  <c r="E733" i="1"/>
  <c r="H732" i="1"/>
  <c r="G732" i="1"/>
  <c r="E732" i="1"/>
  <c r="H731" i="1"/>
  <c r="G731" i="1"/>
  <c r="E731" i="1"/>
  <c r="I730" i="1"/>
  <c r="E730" i="1"/>
  <c r="H729" i="1"/>
  <c r="G729" i="1"/>
  <c r="E729" i="1"/>
  <c r="H728" i="1"/>
  <c r="G728" i="1"/>
  <c r="E728" i="1"/>
  <c r="H727" i="1"/>
  <c r="G727" i="1"/>
  <c r="E727" i="1"/>
  <c r="H726" i="1"/>
  <c r="G726" i="1"/>
  <c r="E726" i="1"/>
  <c r="H725" i="1"/>
  <c r="G725" i="1"/>
  <c r="E725" i="1"/>
  <c r="H724" i="1"/>
  <c r="G724" i="1"/>
  <c r="E724" i="1"/>
  <c r="H723" i="1"/>
  <c r="G723" i="1"/>
  <c r="E723" i="1"/>
  <c r="H722" i="1"/>
  <c r="G722" i="1"/>
  <c r="E722" i="1"/>
  <c r="H721" i="1"/>
  <c r="G721" i="1"/>
  <c r="E721" i="1"/>
  <c r="H720" i="1"/>
  <c r="G720" i="1"/>
  <c r="E720" i="1"/>
  <c r="H719" i="1"/>
  <c r="G719" i="1"/>
  <c r="E719" i="1"/>
  <c r="H718" i="1"/>
  <c r="G718" i="1"/>
  <c r="E718" i="1"/>
  <c r="I717" i="1"/>
  <c r="E717" i="1"/>
  <c r="H716" i="1"/>
  <c r="G716" i="1"/>
  <c r="E716" i="1"/>
  <c r="H715" i="1"/>
  <c r="G715" i="1"/>
  <c r="E715" i="1"/>
  <c r="H714" i="1"/>
  <c r="G714" i="1"/>
  <c r="E714" i="1"/>
  <c r="H713" i="1"/>
  <c r="G713" i="1"/>
  <c r="E713" i="1"/>
  <c r="H712" i="1"/>
  <c r="G712" i="1"/>
  <c r="E712" i="1"/>
  <c r="H711" i="1"/>
  <c r="G711" i="1"/>
  <c r="E711" i="1"/>
  <c r="H710" i="1"/>
  <c r="G710" i="1"/>
  <c r="E710" i="1"/>
  <c r="H709" i="1"/>
  <c r="G709" i="1"/>
  <c r="E709" i="1"/>
  <c r="H708" i="1"/>
  <c r="G708" i="1"/>
  <c r="E708" i="1"/>
  <c r="H707" i="1"/>
  <c r="G707" i="1"/>
  <c r="E707" i="1"/>
  <c r="H706" i="1"/>
  <c r="G706" i="1"/>
  <c r="E706" i="1"/>
  <c r="H705" i="1"/>
  <c r="G705" i="1"/>
  <c r="E705" i="1"/>
  <c r="H704" i="1"/>
  <c r="G704" i="1"/>
  <c r="E704" i="1"/>
  <c r="H703" i="1"/>
  <c r="G703" i="1"/>
  <c r="E703" i="1"/>
  <c r="H702" i="1"/>
  <c r="G702" i="1"/>
  <c r="E702" i="1"/>
  <c r="H701" i="1"/>
  <c r="G701" i="1"/>
  <c r="E701" i="1"/>
  <c r="H700" i="1"/>
  <c r="G700" i="1"/>
  <c r="E700" i="1"/>
  <c r="H699" i="1"/>
  <c r="G699" i="1"/>
  <c r="E699" i="1"/>
  <c r="H698" i="1"/>
  <c r="G698" i="1"/>
  <c r="E698" i="1"/>
  <c r="I697" i="1"/>
  <c r="H696" i="1"/>
  <c r="G696" i="1"/>
  <c r="E696" i="1"/>
  <c r="H695" i="1"/>
  <c r="G695" i="1"/>
  <c r="E695" i="1"/>
  <c r="H694" i="1"/>
  <c r="G694" i="1"/>
  <c r="E694" i="1"/>
  <c r="H693" i="1"/>
  <c r="G693" i="1"/>
  <c r="E693" i="1"/>
  <c r="H692" i="1"/>
  <c r="G692" i="1"/>
  <c r="E692" i="1"/>
  <c r="H691" i="1"/>
  <c r="G691" i="1"/>
  <c r="E691" i="1"/>
  <c r="H690" i="1"/>
  <c r="G690" i="1"/>
  <c r="E690" i="1"/>
  <c r="H689" i="1"/>
  <c r="G689" i="1"/>
  <c r="E689" i="1"/>
  <c r="H688" i="1"/>
  <c r="G688" i="1"/>
  <c r="E688" i="1"/>
  <c r="H687" i="1"/>
  <c r="G687" i="1"/>
  <c r="E687" i="1"/>
  <c r="H686" i="1"/>
  <c r="G686" i="1"/>
  <c r="E686" i="1"/>
  <c r="H685" i="1"/>
  <c r="G685" i="1"/>
  <c r="E685" i="1"/>
  <c r="H684" i="1"/>
  <c r="G684" i="1"/>
  <c r="E684" i="1"/>
  <c r="H683" i="1"/>
  <c r="G683" i="1"/>
  <c r="E683" i="1"/>
  <c r="I682" i="1"/>
  <c r="H681" i="1"/>
  <c r="G681" i="1"/>
  <c r="E681" i="1"/>
  <c r="H680" i="1"/>
  <c r="G680" i="1"/>
  <c r="E680" i="1"/>
  <c r="H679" i="1"/>
  <c r="G679" i="1"/>
  <c r="E679" i="1"/>
  <c r="H678" i="1"/>
  <c r="G678" i="1"/>
  <c r="E678" i="1"/>
  <c r="H677" i="1"/>
  <c r="G677" i="1"/>
  <c r="E677" i="1"/>
  <c r="H676" i="1"/>
  <c r="G676" i="1"/>
  <c r="E676" i="1"/>
  <c r="H675" i="1"/>
  <c r="G675" i="1"/>
  <c r="E675" i="1"/>
  <c r="H674" i="1"/>
  <c r="G674" i="1"/>
  <c r="E674" i="1"/>
  <c r="H673" i="1"/>
  <c r="G673" i="1"/>
  <c r="E673" i="1"/>
  <c r="H672" i="1"/>
  <c r="G672" i="1"/>
  <c r="E672" i="1"/>
  <c r="H671" i="1"/>
  <c r="G671" i="1"/>
  <c r="E671" i="1"/>
  <c r="H670" i="1"/>
  <c r="G670" i="1"/>
  <c r="E670" i="1"/>
  <c r="H669" i="1"/>
  <c r="G669" i="1"/>
  <c r="E669" i="1"/>
  <c r="H668" i="1"/>
  <c r="G668" i="1"/>
  <c r="E668" i="1"/>
  <c r="H667" i="1"/>
  <c r="G667" i="1"/>
  <c r="E667" i="1"/>
  <c r="H666" i="1"/>
  <c r="G666" i="1"/>
  <c r="E666" i="1"/>
  <c r="H665" i="1"/>
  <c r="G665" i="1"/>
  <c r="E665" i="1"/>
  <c r="H664" i="1"/>
  <c r="G664" i="1"/>
  <c r="E664" i="1"/>
  <c r="H663" i="1"/>
  <c r="G663" i="1"/>
  <c r="E663" i="1"/>
  <c r="H662" i="1"/>
  <c r="G662" i="1"/>
  <c r="E662" i="1"/>
  <c r="H661" i="1"/>
  <c r="G661" i="1"/>
  <c r="E661" i="1"/>
  <c r="H660" i="1"/>
  <c r="G660" i="1"/>
  <c r="E660" i="1"/>
  <c r="I659" i="1"/>
  <c r="E659" i="1"/>
  <c r="I658" i="1"/>
  <c r="E658" i="1"/>
  <c r="H657" i="1"/>
  <c r="G657" i="1"/>
  <c r="E657" i="1"/>
  <c r="H656" i="1"/>
  <c r="G656" i="1"/>
  <c r="E656" i="1"/>
  <c r="H655" i="1"/>
  <c r="G655" i="1"/>
  <c r="E655" i="1"/>
  <c r="H654" i="1"/>
  <c r="G654" i="1"/>
  <c r="E654" i="1"/>
  <c r="H653" i="1"/>
  <c r="G653" i="1"/>
  <c r="E653" i="1"/>
  <c r="H652" i="1"/>
  <c r="G652" i="1"/>
  <c r="E652" i="1"/>
  <c r="H651" i="1"/>
  <c r="G651" i="1"/>
  <c r="E651" i="1"/>
  <c r="H650" i="1"/>
  <c r="G650" i="1"/>
  <c r="E650" i="1"/>
  <c r="H649" i="1"/>
  <c r="G649" i="1"/>
  <c r="E649" i="1"/>
  <c r="H648" i="1"/>
  <c r="G648" i="1"/>
  <c r="E648" i="1"/>
  <c r="H647" i="1"/>
  <c r="G647" i="1"/>
  <c r="E647" i="1"/>
  <c r="H646" i="1"/>
  <c r="G646" i="1"/>
  <c r="E646" i="1"/>
  <c r="H645" i="1"/>
  <c r="G645" i="1"/>
  <c r="E645" i="1"/>
  <c r="H644" i="1"/>
  <c r="G644" i="1"/>
  <c r="E644" i="1"/>
  <c r="H643" i="1"/>
  <c r="G643" i="1"/>
  <c r="E643" i="1"/>
  <c r="H642" i="1"/>
  <c r="G642" i="1"/>
  <c r="E642" i="1"/>
  <c r="H641" i="1"/>
  <c r="G641" i="1"/>
  <c r="E641" i="1"/>
  <c r="H640" i="1"/>
  <c r="G640" i="1"/>
  <c r="E640" i="1"/>
  <c r="H639" i="1"/>
  <c r="G639" i="1"/>
  <c r="E639" i="1"/>
  <c r="H638" i="1"/>
  <c r="G638" i="1"/>
  <c r="E638" i="1"/>
  <c r="H637" i="1"/>
  <c r="G637" i="1"/>
  <c r="E637" i="1"/>
  <c r="I636" i="1"/>
  <c r="I635" i="1" s="1"/>
  <c r="E636" i="1"/>
  <c r="E635" i="1"/>
  <c r="H634" i="1"/>
  <c r="G634" i="1"/>
  <c r="E634" i="1"/>
  <c r="H633" i="1"/>
  <c r="G633" i="1"/>
  <c r="E633" i="1"/>
  <c r="H632" i="1"/>
  <c r="G632" i="1"/>
  <c r="E632" i="1"/>
  <c r="H631" i="1"/>
  <c r="G631" i="1"/>
  <c r="E631" i="1"/>
  <c r="H630" i="1"/>
  <c r="G630" i="1"/>
  <c r="E630" i="1"/>
  <c r="H629" i="1"/>
  <c r="G629" i="1"/>
  <c r="E629" i="1"/>
  <c r="H628" i="1"/>
  <c r="G628" i="1"/>
  <c r="E628" i="1"/>
  <c r="H627" i="1"/>
  <c r="G627" i="1"/>
  <c r="E627" i="1"/>
  <c r="H626" i="1"/>
  <c r="G626" i="1"/>
  <c r="E626" i="1"/>
  <c r="H625" i="1"/>
  <c r="G625" i="1"/>
  <c r="E625" i="1"/>
  <c r="H624" i="1"/>
  <c r="G624" i="1"/>
  <c r="E624" i="1"/>
  <c r="H623" i="1"/>
  <c r="G623" i="1"/>
  <c r="E623" i="1"/>
  <c r="H622" i="1"/>
  <c r="G622" i="1"/>
  <c r="E622" i="1"/>
  <c r="H621" i="1"/>
  <c r="G621" i="1"/>
  <c r="E621" i="1"/>
  <c r="H620" i="1"/>
  <c r="G620" i="1"/>
  <c r="E620" i="1"/>
  <c r="H619" i="1"/>
  <c r="G619" i="1"/>
  <c r="E619" i="1"/>
  <c r="H618" i="1"/>
  <c r="G618" i="1"/>
  <c r="E618" i="1"/>
  <c r="H617" i="1"/>
  <c r="G617" i="1"/>
  <c r="E617" i="1"/>
  <c r="H616" i="1"/>
  <c r="G616" i="1"/>
  <c r="E616" i="1"/>
  <c r="H615" i="1"/>
  <c r="G615" i="1"/>
  <c r="E615" i="1"/>
  <c r="H614" i="1"/>
  <c r="G614" i="1"/>
  <c r="E614" i="1"/>
  <c r="H613" i="1"/>
  <c r="G613" i="1"/>
  <c r="E613" i="1"/>
  <c r="H612" i="1"/>
  <c r="G612" i="1"/>
  <c r="E612" i="1"/>
  <c r="H611" i="1"/>
  <c r="G611" i="1"/>
  <c r="E611" i="1"/>
  <c r="H610" i="1"/>
  <c r="G610" i="1"/>
  <c r="E610" i="1"/>
  <c r="H609" i="1"/>
  <c r="G609" i="1"/>
  <c r="E609" i="1"/>
  <c r="H608" i="1"/>
  <c r="G608" i="1"/>
  <c r="E608" i="1"/>
  <c r="H607" i="1"/>
  <c r="G607" i="1"/>
  <c r="E607" i="1"/>
  <c r="H606" i="1"/>
  <c r="G606" i="1"/>
  <c r="E606" i="1"/>
  <c r="H605" i="1"/>
  <c r="G605" i="1"/>
  <c r="E605" i="1"/>
  <c r="I604" i="1"/>
  <c r="E604" i="1"/>
  <c r="I603" i="1"/>
  <c r="E603" i="1"/>
  <c r="H602" i="1"/>
  <c r="G602" i="1"/>
  <c r="E602" i="1"/>
  <c r="H601" i="1"/>
  <c r="G601" i="1"/>
  <c r="E601" i="1"/>
  <c r="H600" i="1"/>
  <c r="G600" i="1"/>
  <c r="E600" i="1"/>
  <c r="H599" i="1"/>
  <c r="G599" i="1"/>
  <c r="E599" i="1"/>
  <c r="H598" i="1"/>
  <c r="G598" i="1"/>
  <c r="E598" i="1"/>
  <c r="H597" i="1"/>
  <c r="G597" i="1"/>
  <c r="E597" i="1"/>
  <c r="H596" i="1"/>
  <c r="G596" i="1"/>
  <c r="E596" i="1"/>
  <c r="H595" i="1"/>
  <c r="G595" i="1"/>
  <c r="E595" i="1"/>
  <c r="H594" i="1"/>
  <c r="G594" i="1"/>
  <c r="E594" i="1"/>
  <c r="H593" i="1"/>
  <c r="G593" i="1"/>
  <c r="E593" i="1"/>
  <c r="H592" i="1"/>
  <c r="G592" i="1"/>
  <c r="E592" i="1"/>
  <c r="H591" i="1"/>
  <c r="G591" i="1"/>
  <c r="E591" i="1"/>
  <c r="H590" i="1"/>
  <c r="G590" i="1"/>
  <c r="E590" i="1"/>
  <c r="H589" i="1"/>
  <c r="G589" i="1"/>
  <c r="E589" i="1"/>
  <c r="H588" i="1"/>
  <c r="G588" i="1"/>
  <c r="E588" i="1"/>
  <c r="H587" i="1"/>
  <c r="G587" i="1"/>
  <c r="E587" i="1"/>
  <c r="H586" i="1"/>
  <c r="G586" i="1"/>
  <c r="E586" i="1"/>
  <c r="H585" i="1"/>
  <c r="G585" i="1"/>
  <c r="E585" i="1"/>
  <c r="H584" i="1"/>
  <c r="G584" i="1"/>
  <c r="E584" i="1"/>
  <c r="H583" i="1"/>
  <c r="G583" i="1"/>
  <c r="E583" i="1"/>
  <c r="I582" i="1"/>
  <c r="E582" i="1"/>
  <c r="I581" i="1"/>
  <c r="E581" i="1"/>
  <c r="H580" i="1"/>
  <c r="G580" i="1"/>
  <c r="E580" i="1"/>
  <c r="H579" i="1"/>
  <c r="G579" i="1"/>
  <c r="E579" i="1"/>
  <c r="H578" i="1"/>
  <c r="G578" i="1"/>
  <c r="E578" i="1"/>
  <c r="H577" i="1"/>
  <c r="G577" i="1"/>
  <c r="E577" i="1"/>
  <c r="H576" i="1"/>
  <c r="G576" i="1"/>
  <c r="E576" i="1"/>
  <c r="H575" i="1"/>
  <c r="G575" i="1"/>
  <c r="E575" i="1"/>
  <c r="H574" i="1"/>
  <c r="G574" i="1"/>
  <c r="E574" i="1"/>
  <c r="H573" i="1"/>
  <c r="G573" i="1"/>
  <c r="E573" i="1"/>
  <c r="H572" i="1"/>
  <c r="G572" i="1"/>
  <c r="E572" i="1"/>
  <c r="H571" i="1"/>
  <c r="G571" i="1"/>
  <c r="E571" i="1"/>
  <c r="H570" i="1"/>
  <c r="G570" i="1"/>
  <c r="E570" i="1"/>
  <c r="H569" i="1"/>
  <c r="G569" i="1"/>
  <c r="E569" i="1"/>
  <c r="H568" i="1"/>
  <c r="G568" i="1"/>
  <c r="E568" i="1"/>
  <c r="H567" i="1"/>
  <c r="G567" i="1"/>
  <c r="E567" i="1"/>
  <c r="H566" i="1"/>
  <c r="G566" i="1"/>
  <c r="E566" i="1"/>
  <c r="H565" i="1"/>
  <c r="G565" i="1"/>
  <c r="E565" i="1"/>
  <c r="H564" i="1"/>
  <c r="G564" i="1"/>
  <c r="E564" i="1"/>
  <c r="H563" i="1"/>
  <c r="G563" i="1"/>
  <c r="E563" i="1"/>
  <c r="H562" i="1"/>
  <c r="G562" i="1"/>
  <c r="E562" i="1"/>
  <c r="H561" i="1"/>
  <c r="G561" i="1"/>
  <c r="E561" i="1"/>
  <c r="H560" i="1"/>
  <c r="G560" i="1"/>
  <c r="E560" i="1"/>
  <c r="H559" i="1"/>
  <c r="G559" i="1"/>
  <c r="E559" i="1"/>
  <c r="H558" i="1"/>
  <c r="G558" i="1"/>
  <c r="E558" i="1"/>
  <c r="H557" i="1"/>
  <c r="G557" i="1"/>
  <c r="E557" i="1"/>
  <c r="H556" i="1"/>
  <c r="G556" i="1"/>
  <c r="E556" i="1"/>
  <c r="H555" i="1"/>
  <c r="G555" i="1"/>
  <c r="E555" i="1"/>
  <c r="I554" i="1"/>
  <c r="I553" i="1" s="1"/>
  <c r="E554" i="1"/>
  <c r="E553" i="1"/>
  <c r="H552" i="1"/>
  <c r="G552" i="1"/>
  <c r="E552" i="1"/>
  <c r="H551" i="1"/>
  <c r="G551" i="1"/>
  <c r="E551" i="1"/>
  <c r="H550" i="1"/>
  <c r="G550" i="1"/>
  <c r="E550" i="1"/>
  <c r="H549" i="1"/>
  <c r="G549" i="1"/>
  <c r="E549" i="1"/>
  <c r="H548" i="1"/>
  <c r="G548" i="1"/>
  <c r="E548" i="1"/>
  <c r="H547" i="1"/>
  <c r="G547" i="1"/>
  <c r="E547" i="1"/>
  <c r="H546" i="1"/>
  <c r="G546" i="1"/>
  <c r="E546" i="1"/>
  <c r="H545" i="1"/>
  <c r="G545" i="1"/>
  <c r="E545" i="1"/>
  <c r="H544" i="1"/>
  <c r="G544" i="1"/>
  <c r="E544" i="1"/>
  <c r="H543" i="1"/>
  <c r="G543" i="1"/>
  <c r="E543" i="1"/>
  <c r="H542" i="1"/>
  <c r="G542" i="1"/>
  <c r="E542" i="1"/>
  <c r="H541" i="1"/>
  <c r="G541" i="1"/>
  <c r="E541" i="1"/>
  <c r="H540" i="1"/>
  <c r="G540" i="1"/>
  <c r="E540" i="1"/>
  <c r="H539" i="1"/>
  <c r="G539" i="1"/>
  <c r="E539" i="1"/>
  <c r="H538" i="1"/>
  <c r="G538" i="1"/>
  <c r="E538" i="1"/>
  <c r="H537" i="1"/>
  <c r="G537" i="1"/>
  <c r="E537" i="1"/>
  <c r="H536" i="1"/>
  <c r="G536" i="1"/>
  <c r="E536" i="1"/>
  <c r="H535" i="1"/>
  <c r="G535" i="1"/>
  <c r="E535" i="1"/>
  <c r="H534" i="1"/>
  <c r="G534" i="1"/>
  <c r="E534" i="1"/>
  <c r="H533" i="1"/>
  <c r="G533" i="1"/>
  <c r="E533" i="1"/>
  <c r="H532" i="1"/>
  <c r="G532" i="1"/>
  <c r="E532" i="1"/>
  <c r="H531" i="1"/>
  <c r="G531" i="1"/>
  <c r="E531" i="1"/>
  <c r="H530" i="1"/>
  <c r="G530" i="1"/>
  <c r="E530" i="1"/>
  <c r="H529" i="1"/>
  <c r="G529" i="1"/>
  <c r="E529" i="1"/>
  <c r="H528" i="1"/>
  <c r="G528" i="1"/>
  <c r="E528" i="1"/>
  <c r="H527" i="1"/>
  <c r="G527" i="1"/>
  <c r="E527" i="1"/>
  <c r="H526" i="1"/>
  <c r="G526" i="1"/>
  <c r="E526" i="1"/>
  <c r="I525" i="1"/>
  <c r="E525" i="1"/>
  <c r="I524" i="1"/>
  <c r="E524" i="1"/>
  <c r="H523" i="1"/>
  <c r="G523" i="1"/>
  <c r="E523" i="1"/>
  <c r="H522" i="1"/>
  <c r="G522" i="1"/>
  <c r="E522" i="1"/>
  <c r="H521" i="1"/>
  <c r="G521" i="1"/>
  <c r="E521" i="1"/>
  <c r="H520" i="1"/>
  <c r="G520" i="1"/>
  <c r="E520" i="1"/>
  <c r="H519" i="1"/>
  <c r="G519" i="1"/>
  <c r="E519" i="1"/>
  <c r="H518" i="1"/>
  <c r="G518" i="1"/>
  <c r="E518" i="1"/>
  <c r="H517" i="1"/>
  <c r="G517" i="1"/>
  <c r="E517" i="1"/>
  <c r="H516" i="1"/>
  <c r="G516" i="1"/>
  <c r="E516" i="1"/>
  <c r="H515" i="1"/>
  <c r="G515" i="1"/>
  <c r="E515" i="1"/>
  <c r="H514" i="1"/>
  <c r="G514" i="1"/>
  <c r="E514" i="1"/>
  <c r="H513" i="1"/>
  <c r="G513" i="1"/>
  <c r="E513" i="1"/>
  <c r="I512" i="1"/>
  <c r="I511" i="1" s="1"/>
  <c r="E512" i="1"/>
  <c r="E511" i="1"/>
  <c r="H510" i="1"/>
  <c r="G510" i="1"/>
  <c r="E510" i="1"/>
  <c r="H509" i="1"/>
  <c r="G509" i="1"/>
  <c r="E509" i="1"/>
  <c r="H508" i="1"/>
  <c r="G508" i="1"/>
  <c r="E508" i="1"/>
  <c r="H507" i="1"/>
  <c r="G507" i="1"/>
  <c r="E507" i="1"/>
  <c r="H506" i="1"/>
  <c r="G506" i="1"/>
  <c r="E506" i="1"/>
  <c r="H505" i="1"/>
  <c r="G505" i="1"/>
  <c r="E505" i="1"/>
  <c r="H504" i="1"/>
  <c r="G504" i="1"/>
  <c r="E504" i="1"/>
  <c r="H503" i="1"/>
  <c r="G503" i="1"/>
  <c r="E503" i="1"/>
  <c r="H502" i="1"/>
  <c r="G502" i="1"/>
  <c r="E502" i="1"/>
  <c r="H501" i="1"/>
  <c r="G501" i="1"/>
  <c r="E501" i="1"/>
  <c r="H500" i="1"/>
  <c r="G500" i="1"/>
  <c r="E500" i="1"/>
  <c r="H499" i="1"/>
  <c r="G499" i="1"/>
  <c r="E499" i="1"/>
  <c r="H498" i="1"/>
  <c r="G498" i="1"/>
  <c r="E498" i="1"/>
  <c r="H497" i="1"/>
  <c r="G497" i="1"/>
  <c r="E497" i="1"/>
  <c r="H496" i="1"/>
  <c r="G496" i="1"/>
  <c r="E496" i="1"/>
  <c r="H495" i="1"/>
  <c r="G495" i="1"/>
  <c r="E495" i="1"/>
  <c r="H494" i="1"/>
  <c r="G494" i="1"/>
  <c r="E494" i="1"/>
  <c r="I493" i="1"/>
  <c r="I492" i="1" s="1"/>
  <c r="E493" i="1"/>
  <c r="E492" i="1"/>
  <c r="H491" i="1"/>
  <c r="G491" i="1"/>
  <c r="E491" i="1"/>
  <c r="H490" i="1"/>
  <c r="G490" i="1"/>
  <c r="E490" i="1"/>
  <c r="H489" i="1"/>
  <c r="G489" i="1"/>
  <c r="E489" i="1"/>
  <c r="H488" i="1"/>
  <c r="G488" i="1"/>
  <c r="E488" i="1"/>
  <c r="H487" i="1"/>
  <c r="G487" i="1"/>
  <c r="E487" i="1"/>
  <c r="H486" i="1"/>
  <c r="G486" i="1"/>
  <c r="E486" i="1"/>
  <c r="H485" i="1"/>
  <c r="G485" i="1"/>
  <c r="E485" i="1"/>
  <c r="H484" i="1"/>
  <c r="G484" i="1"/>
  <c r="E484" i="1"/>
  <c r="H483" i="1"/>
  <c r="G483" i="1"/>
  <c r="E483" i="1"/>
  <c r="H482" i="1"/>
  <c r="G482" i="1"/>
  <c r="E482" i="1"/>
  <c r="H481" i="1"/>
  <c r="G481" i="1"/>
  <c r="E481" i="1"/>
  <c r="H480" i="1"/>
  <c r="G480" i="1"/>
  <c r="E480" i="1"/>
  <c r="H479" i="1"/>
  <c r="G479" i="1"/>
  <c r="E479" i="1"/>
  <c r="H478" i="1"/>
  <c r="G478" i="1"/>
  <c r="E478" i="1"/>
  <c r="H477" i="1"/>
  <c r="G477" i="1"/>
  <c r="E477" i="1"/>
  <c r="H476" i="1"/>
  <c r="G476" i="1"/>
  <c r="E476" i="1"/>
  <c r="H475" i="1"/>
  <c r="G475" i="1"/>
  <c r="E475" i="1"/>
  <c r="H474" i="1"/>
  <c r="G474" i="1"/>
  <c r="E474" i="1"/>
  <c r="H473" i="1"/>
  <c r="G473" i="1"/>
  <c r="E473" i="1"/>
  <c r="H472" i="1"/>
  <c r="G472" i="1"/>
  <c r="E472" i="1"/>
  <c r="H471" i="1"/>
  <c r="G471" i="1"/>
  <c r="E471" i="1"/>
  <c r="H470" i="1"/>
  <c r="G470" i="1"/>
  <c r="E470" i="1"/>
  <c r="I469" i="1"/>
  <c r="I468" i="1" s="1"/>
  <c r="E469" i="1"/>
  <c r="E468" i="1"/>
  <c r="H467" i="1"/>
  <c r="G467" i="1"/>
  <c r="E467" i="1"/>
  <c r="H466" i="1"/>
  <c r="G466" i="1"/>
  <c r="E466" i="1"/>
  <c r="H465" i="1"/>
  <c r="G465" i="1"/>
  <c r="E465" i="1"/>
  <c r="H464" i="1"/>
  <c r="G464" i="1"/>
  <c r="E464" i="1"/>
  <c r="H463" i="1"/>
  <c r="G463" i="1"/>
  <c r="E463" i="1"/>
  <c r="H462" i="1"/>
  <c r="G462" i="1"/>
  <c r="E462" i="1"/>
  <c r="H461" i="1"/>
  <c r="G461" i="1"/>
  <c r="E461" i="1"/>
  <c r="H460" i="1"/>
  <c r="G460" i="1"/>
  <c r="E460" i="1"/>
  <c r="H459" i="1"/>
  <c r="G459" i="1"/>
  <c r="E459" i="1"/>
  <c r="H458" i="1"/>
  <c r="G458" i="1"/>
  <c r="E458" i="1"/>
  <c r="H457" i="1"/>
  <c r="G457" i="1"/>
  <c r="E457" i="1"/>
  <c r="H456" i="1"/>
  <c r="G456" i="1"/>
  <c r="E456" i="1"/>
  <c r="H455" i="1"/>
  <c r="G455" i="1"/>
  <c r="E455" i="1"/>
  <c r="H454" i="1"/>
  <c r="G454" i="1"/>
  <c r="E454" i="1"/>
  <c r="H453" i="1"/>
  <c r="G453" i="1"/>
  <c r="E453" i="1"/>
  <c r="H452" i="1"/>
  <c r="G452" i="1"/>
  <c r="E452" i="1"/>
  <c r="H451" i="1"/>
  <c r="G451" i="1"/>
  <c r="E451" i="1"/>
  <c r="H450" i="1"/>
  <c r="G450" i="1"/>
  <c r="E450" i="1"/>
  <c r="H449" i="1"/>
  <c r="G449" i="1"/>
  <c r="E449" i="1"/>
  <c r="H448" i="1"/>
  <c r="G448" i="1"/>
  <c r="E448" i="1"/>
  <c r="H447" i="1"/>
  <c r="G447" i="1"/>
  <c r="E447" i="1"/>
  <c r="H446" i="1"/>
  <c r="G446" i="1"/>
  <c r="E446" i="1"/>
  <c r="H445" i="1"/>
  <c r="G445" i="1"/>
  <c r="E445" i="1"/>
  <c r="H444" i="1"/>
  <c r="G444" i="1"/>
  <c r="E444" i="1"/>
  <c r="H443" i="1"/>
  <c r="G443" i="1"/>
  <c r="E443" i="1"/>
  <c r="H442" i="1"/>
  <c r="G442" i="1"/>
  <c r="E442" i="1"/>
  <c r="H441" i="1"/>
  <c r="G441" i="1"/>
  <c r="E441" i="1"/>
  <c r="H440" i="1"/>
  <c r="G440" i="1"/>
  <c r="E440" i="1"/>
  <c r="H439" i="1"/>
  <c r="G439" i="1"/>
  <c r="E439" i="1"/>
  <c r="H438" i="1"/>
  <c r="G438" i="1"/>
  <c r="E438" i="1"/>
  <c r="H437" i="1"/>
  <c r="G437" i="1"/>
  <c r="E437" i="1"/>
  <c r="H436" i="1"/>
  <c r="G436" i="1"/>
  <c r="E436" i="1"/>
  <c r="H435" i="1"/>
  <c r="G435" i="1"/>
  <c r="E435" i="1"/>
  <c r="H434" i="1"/>
  <c r="G434" i="1"/>
  <c r="E434" i="1"/>
  <c r="I433" i="1"/>
  <c r="E433" i="1"/>
  <c r="I432" i="1"/>
  <c r="E432" i="1"/>
  <c r="H431" i="1"/>
  <c r="G431" i="1"/>
  <c r="E431" i="1"/>
  <c r="H430" i="1"/>
  <c r="G430" i="1"/>
  <c r="E430" i="1"/>
  <c r="H429" i="1"/>
  <c r="G429" i="1"/>
  <c r="E429" i="1"/>
  <c r="I428" i="1"/>
  <c r="E428" i="1"/>
  <c r="H427" i="1"/>
  <c r="G427" i="1"/>
  <c r="E427" i="1"/>
  <c r="H426" i="1"/>
  <c r="G426" i="1"/>
  <c r="E426" i="1"/>
  <c r="H425" i="1"/>
  <c r="G425" i="1"/>
  <c r="E425" i="1"/>
  <c r="H424" i="1"/>
  <c r="G424" i="1"/>
  <c r="E424" i="1"/>
  <c r="H423" i="1"/>
  <c r="G423" i="1"/>
  <c r="E423" i="1"/>
  <c r="H422" i="1"/>
  <c r="G422" i="1"/>
  <c r="E422" i="1"/>
  <c r="H421" i="1"/>
  <c r="G421" i="1"/>
  <c r="E421" i="1"/>
  <c r="H420" i="1"/>
  <c r="G420" i="1"/>
  <c r="E420" i="1"/>
  <c r="H419" i="1"/>
  <c r="G419" i="1"/>
  <c r="E419" i="1"/>
  <c r="H418" i="1"/>
  <c r="G418" i="1"/>
  <c r="E418" i="1"/>
  <c r="H417" i="1"/>
  <c r="G417" i="1"/>
  <c r="E417" i="1"/>
  <c r="H416" i="1"/>
  <c r="G416" i="1"/>
  <c r="E416" i="1"/>
  <c r="H415" i="1"/>
  <c r="G415" i="1"/>
  <c r="E415" i="1"/>
  <c r="H414" i="1"/>
  <c r="G414" i="1"/>
  <c r="E414" i="1"/>
  <c r="H413" i="1"/>
  <c r="G413" i="1"/>
  <c r="E413" i="1"/>
  <c r="H412" i="1"/>
  <c r="G412" i="1"/>
  <c r="E412" i="1"/>
  <c r="H411" i="1"/>
  <c r="G411" i="1"/>
  <c r="E411" i="1"/>
  <c r="H410" i="1"/>
  <c r="G410" i="1"/>
  <c r="E410" i="1"/>
  <c r="H409" i="1"/>
  <c r="G409" i="1"/>
  <c r="E409" i="1"/>
  <c r="H408" i="1"/>
  <c r="G408" i="1"/>
  <c r="E408" i="1"/>
  <c r="H407" i="1"/>
  <c r="G407" i="1"/>
  <c r="E407" i="1"/>
  <c r="H406" i="1"/>
  <c r="G406" i="1"/>
  <c r="E406" i="1"/>
  <c r="H405" i="1"/>
  <c r="G405" i="1"/>
  <c r="E405" i="1"/>
  <c r="H404" i="1"/>
  <c r="G404" i="1"/>
  <c r="E404" i="1"/>
  <c r="H403" i="1"/>
  <c r="G403" i="1"/>
  <c r="E403" i="1"/>
  <c r="H402" i="1"/>
  <c r="G402" i="1"/>
  <c r="E402" i="1"/>
  <c r="H401" i="1"/>
  <c r="G401" i="1"/>
  <c r="E401" i="1"/>
  <c r="H400" i="1"/>
  <c r="G400" i="1"/>
  <c r="E400" i="1"/>
  <c r="I399" i="1"/>
  <c r="E399" i="1"/>
  <c r="I398" i="1"/>
  <c r="E398" i="1"/>
  <c r="H397" i="1"/>
  <c r="G397" i="1"/>
  <c r="E397" i="1"/>
  <c r="H396" i="1"/>
  <c r="G396" i="1"/>
  <c r="E396" i="1"/>
  <c r="H395" i="1"/>
  <c r="G395" i="1"/>
  <c r="E395" i="1"/>
  <c r="H394" i="1"/>
  <c r="G394" i="1"/>
  <c r="E394" i="1"/>
  <c r="H393" i="1"/>
  <c r="G393" i="1"/>
  <c r="E393" i="1"/>
  <c r="H392" i="1"/>
  <c r="G392" i="1"/>
  <c r="E392" i="1"/>
  <c r="H391" i="1"/>
  <c r="G391" i="1"/>
  <c r="E391" i="1"/>
  <c r="H390" i="1"/>
  <c r="G390" i="1"/>
  <c r="E390" i="1"/>
  <c r="H389" i="1"/>
  <c r="G389" i="1"/>
  <c r="E389" i="1"/>
  <c r="H388" i="1"/>
  <c r="G388" i="1"/>
  <c r="E388" i="1"/>
  <c r="H387" i="1"/>
  <c r="G387" i="1"/>
  <c r="E387" i="1"/>
  <c r="H386" i="1"/>
  <c r="G386" i="1"/>
  <c r="E386" i="1"/>
  <c r="H385" i="1"/>
  <c r="G385" i="1"/>
  <c r="E385" i="1"/>
  <c r="H384" i="1"/>
  <c r="G384" i="1"/>
  <c r="E384" i="1"/>
  <c r="H383" i="1"/>
  <c r="G383" i="1"/>
  <c r="E383" i="1"/>
  <c r="H382" i="1"/>
  <c r="G382" i="1"/>
  <c r="E382" i="1"/>
  <c r="H381" i="1"/>
  <c r="G381" i="1"/>
  <c r="E381" i="1"/>
  <c r="H380" i="1"/>
  <c r="G380" i="1"/>
  <c r="E380" i="1"/>
  <c r="H379" i="1"/>
  <c r="G379" i="1"/>
  <c r="E379" i="1"/>
  <c r="H378" i="1"/>
  <c r="G378" i="1"/>
  <c r="E378" i="1"/>
  <c r="H377" i="1"/>
  <c r="G377" i="1"/>
  <c r="E377" i="1"/>
  <c r="H376" i="1"/>
  <c r="G376" i="1"/>
  <c r="E376" i="1"/>
  <c r="H375" i="1"/>
  <c r="G375" i="1"/>
  <c r="E375" i="1"/>
  <c r="H374" i="1"/>
  <c r="G374" i="1"/>
  <c r="E374" i="1"/>
  <c r="H373" i="1"/>
  <c r="G373" i="1"/>
  <c r="E373" i="1"/>
  <c r="H372" i="1"/>
  <c r="G372" i="1"/>
  <c r="E372" i="1"/>
  <c r="H371" i="1"/>
  <c r="G371" i="1"/>
  <c r="E371" i="1"/>
  <c r="H370" i="1"/>
  <c r="G370" i="1"/>
  <c r="E370" i="1"/>
  <c r="I369" i="1"/>
  <c r="E369" i="1"/>
  <c r="I368" i="1"/>
  <c r="E368" i="1"/>
  <c r="H367" i="1"/>
  <c r="G367" i="1"/>
  <c r="E367" i="1"/>
  <c r="H366" i="1"/>
  <c r="G366" i="1"/>
  <c r="E366" i="1"/>
  <c r="H365" i="1"/>
  <c r="G365" i="1"/>
  <c r="E365" i="1"/>
  <c r="H364" i="1"/>
  <c r="G364" i="1"/>
  <c r="E364" i="1"/>
  <c r="H363" i="1"/>
  <c r="G363" i="1"/>
  <c r="E363" i="1"/>
  <c r="H362" i="1"/>
  <c r="G362" i="1"/>
  <c r="E362" i="1"/>
  <c r="H361" i="1"/>
  <c r="G361" i="1"/>
  <c r="E361" i="1"/>
  <c r="H360" i="1"/>
  <c r="G360" i="1"/>
  <c r="E360" i="1"/>
  <c r="H359" i="1"/>
  <c r="G359" i="1"/>
  <c r="E359" i="1"/>
  <c r="H358" i="1"/>
  <c r="G358" i="1"/>
  <c r="E358" i="1"/>
  <c r="H357" i="1"/>
  <c r="G357" i="1"/>
  <c r="E357" i="1"/>
  <c r="H356" i="1"/>
  <c r="G356" i="1"/>
  <c r="E356" i="1"/>
  <c r="H355" i="1"/>
  <c r="G355" i="1"/>
  <c r="E355" i="1"/>
  <c r="H354" i="1"/>
  <c r="G354" i="1"/>
  <c r="E354" i="1"/>
  <c r="H353" i="1"/>
  <c r="G353" i="1"/>
  <c r="E353" i="1"/>
  <c r="H352" i="1"/>
  <c r="G352" i="1"/>
  <c r="E352" i="1"/>
  <c r="H351" i="1"/>
  <c r="G351" i="1"/>
  <c r="E351" i="1"/>
  <c r="H350" i="1"/>
  <c r="G350" i="1"/>
  <c r="E350" i="1"/>
  <c r="H349" i="1"/>
  <c r="G349" i="1"/>
  <c r="E349" i="1"/>
  <c r="H348" i="1"/>
  <c r="G348" i="1"/>
  <c r="E348" i="1"/>
  <c r="I347" i="1"/>
  <c r="E347" i="1"/>
  <c r="I346" i="1"/>
  <c r="E346" i="1"/>
  <c r="H345" i="1"/>
  <c r="G345" i="1"/>
  <c r="E345" i="1"/>
  <c r="H344" i="1"/>
  <c r="G344" i="1"/>
  <c r="E344" i="1"/>
  <c r="H343" i="1"/>
  <c r="G343" i="1"/>
  <c r="E343" i="1"/>
  <c r="H342" i="1"/>
  <c r="G342" i="1"/>
  <c r="E342" i="1"/>
  <c r="H341" i="1"/>
  <c r="G341" i="1"/>
  <c r="E341" i="1"/>
  <c r="H340" i="1"/>
  <c r="G340" i="1"/>
  <c r="E340" i="1"/>
  <c r="H339" i="1"/>
  <c r="G339" i="1"/>
  <c r="E339" i="1"/>
  <c r="H338" i="1"/>
  <c r="G338" i="1"/>
  <c r="E338" i="1"/>
  <c r="H337" i="1"/>
  <c r="G337" i="1"/>
  <c r="E337" i="1"/>
  <c r="H336" i="1"/>
  <c r="G336" i="1"/>
  <c r="E336" i="1"/>
  <c r="H335" i="1"/>
  <c r="G335" i="1"/>
  <c r="E335" i="1"/>
  <c r="H334" i="1"/>
  <c r="G334" i="1"/>
  <c r="E334" i="1"/>
  <c r="H333" i="1"/>
  <c r="G333" i="1"/>
  <c r="E333" i="1"/>
  <c r="H332" i="1"/>
  <c r="G332" i="1"/>
  <c r="E332" i="1"/>
  <c r="H331" i="1"/>
  <c r="G331" i="1"/>
  <c r="E331" i="1"/>
  <c r="H330" i="1"/>
  <c r="G330" i="1"/>
  <c r="E330" i="1"/>
  <c r="H329" i="1"/>
  <c r="G329" i="1"/>
  <c r="E329" i="1"/>
  <c r="H328" i="1"/>
  <c r="G328" i="1"/>
  <c r="E328" i="1"/>
  <c r="H327" i="1"/>
  <c r="G327" i="1"/>
  <c r="E327" i="1"/>
  <c r="H326" i="1"/>
  <c r="G326" i="1"/>
  <c r="E326" i="1"/>
  <c r="I325" i="1"/>
  <c r="E325" i="1"/>
  <c r="I324" i="1"/>
  <c r="E324" i="1"/>
  <c r="H323" i="1"/>
  <c r="G323" i="1"/>
  <c r="E323" i="1"/>
  <c r="H322" i="1"/>
  <c r="G322" i="1"/>
  <c r="E322" i="1"/>
  <c r="H321" i="1"/>
  <c r="G321" i="1"/>
  <c r="E321" i="1"/>
  <c r="H320" i="1"/>
  <c r="G320" i="1"/>
  <c r="E320" i="1"/>
  <c r="H319" i="1"/>
  <c r="G319" i="1"/>
  <c r="E319" i="1"/>
  <c r="H318" i="1"/>
  <c r="G318" i="1"/>
  <c r="E318" i="1"/>
  <c r="H317" i="1"/>
  <c r="G317" i="1"/>
  <c r="E317" i="1"/>
  <c r="H316" i="1"/>
  <c r="G316" i="1"/>
  <c r="E316" i="1"/>
  <c r="H315" i="1"/>
  <c r="G315" i="1"/>
  <c r="E315" i="1"/>
  <c r="H314" i="1"/>
  <c r="G314" i="1"/>
  <c r="E314" i="1"/>
  <c r="H313" i="1"/>
  <c r="G313" i="1"/>
  <c r="E313" i="1"/>
  <c r="H312" i="1"/>
  <c r="G312" i="1"/>
  <c r="E312" i="1"/>
  <c r="H311" i="1"/>
  <c r="G311" i="1"/>
  <c r="E311" i="1"/>
  <c r="H310" i="1"/>
  <c r="G310" i="1"/>
  <c r="E310" i="1"/>
  <c r="H309" i="1"/>
  <c r="G309" i="1"/>
  <c r="E309" i="1"/>
  <c r="H308" i="1"/>
  <c r="G308" i="1"/>
  <c r="E308" i="1"/>
  <c r="H307" i="1"/>
  <c r="G307" i="1"/>
  <c r="E307" i="1"/>
  <c r="H306" i="1"/>
  <c r="G306" i="1"/>
  <c r="E306" i="1"/>
  <c r="H305" i="1"/>
  <c r="G305" i="1"/>
  <c r="E305" i="1"/>
  <c r="H304" i="1"/>
  <c r="G304" i="1"/>
  <c r="E304" i="1"/>
  <c r="H303" i="1"/>
  <c r="G303" i="1"/>
  <c r="E303" i="1"/>
  <c r="H302" i="1"/>
  <c r="G302" i="1"/>
  <c r="E302" i="1"/>
  <c r="I301" i="1"/>
  <c r="I300" i="1" s="1"/>
  <c r="E301" i="1"/>
  <c r="E300" i="1"/>
  <c r="G299" i="1"/>
  <c r="E299" i="1"/>
  <c r="H298" i="1"/>
  <c r="G298" i="1"/>
  <c r="E298" i="1"/>
  <c r="H297" i="1"/>
  <c r="G297" i="1"/>
  <c r="E297" i="1"/>
  <c r="I296" i="1"/>
  <c r="E296" i="1"/>
  <c r="H295" i="1"/>
  <c r="G295" i="1"/>
  <c r="E295" i="1"/>
  <c r="H294" i="1"/>
  <c r="G294" i="1"/>
  <c r="E294" i="1"/>
  <c r="H293" i="1"/>
  <c r="G293" i="1"/>
  <c r="E293" i="1"/>
  <c r="I292" i="1"/>
  <c r="E292" i="1"/>
  <c r="H291" i="1"/>
  <c r="G291" i="1"/>
  <c r="E291" i="1"/>
  <c r="H290" i="1"/>
  <c r="G290" i="1"/>
  <c r="E290" i="1"/>
  <c r="H289" i="1"/>
  <c r="G289" i="1"/>
  <c r="E289" i="1"/>
  <c r="H288" i="1"/>
  <c r="G288" i="1"/>
  <c r="E288" i="1"/>
  <c r="H287" i="1"/>
  <c r="G287" i="1"/>
  <c r="E287" i="1"/>
  <c r="H286" i="1"/>
  <c r="G286" i="1"/>
  <c r="E286" i="1"/>
  <c r="H285" i="1"/>
  <c r="G285" i="1"/>
  <c r="E285" i="1"/>
  <c r="H284" i="1"/>
  <c r="G284" i="1"/>
  <c r="E284" i="1"/>
  <c r="H283" i="1"/>
  <c r="G283" i="1"/>
  <c r="E283" i="1"/>
  <c r="H282" i="1"/>
  <c r="G282" i="1"/>
  <c r="E282" i="1"/>
  <c r="H281" i="1"/>
  <c r="G281" i="1"/>
  <c r="E281" i="1"/>
  <c r="H280" i="1"/>
  <c r="G280" i="1"/>
  <c r="E280" i="1"/>
  <c r="H279" i="1"/>
  <c r="G279" i="1"/>
  <c r="E279" i="1"/>
  <c r="H278" i="1"/>
  <c r="G278" i="1"/>
  <c r="E278" i="1"/>
  <c r="H277" i="1"/>
  <c r="G277" i="1"/>
  <c r="E277" i="1"/>
  <c r="H276" i="1"/>
  <c r="G276" i="1"/>
  <c r="E276" i="1"/>
  <c r="H275" i="1"/>
  <c r="G275" i="1"/>
  <c r="E275" i="1"/>
  <c r="H274" i="1"/>
  <c r="G274" i="1"/>
  <c r="E274" i="1"/>
  <c r="H273" i="1"/>
  <c r="G273" i="1"/>
  <c r="E273" i="1"/>
  <c r="H272" i="1"/>
  <c r="G272" i="1"/>
  <c r="E272" i="1"/>
  <c r="H271" i="1"/>
  <c r="G271" i="1"/>
  <c r="E271" i="1"/>
  <c r="H270" i="1"/>
  <c r="G270" i="1"/>
  <c r="E270" i="1"/>
  <c r="H269" i="1"/>
  <c r="G269" i="1"/>
  <c r="E269" i="1"/>
  <c r="H268" i="1"/>
  <c r="G268" i="1"/>
  <c r="E268" i="1"/>
  <c r="H267" i="1"/>
  <c r="G267" i="1"/>
  <c r="E267" i="1"/>
  <c r="H266" i="1"/>
  <c r="G266" i="1"/>
  <c r="E266" i="1"/>
  <c r="H265" i="1"/>
  <c r="G265" i="1"/>
  <c r="E265" i="1"/>
  <c r="H264" i="1"/>
  <c r="G264" i="1"/>
  <c r="E264" i="1"/>
  <c r="I263" i="1"/>
  <c r="I262" i="1" s="1"/>
  <c r="E263" i="1"/>
  <c r="E262" i="1"/>
  <c r="H261" i="1"/>
  <c r="G261" i="1"/>
  <c r="E261" i="1"/>
  <c r="H260" i="1"/>
  <c r="G260" i="1"/>
  <c r="E260" i="1"/>
  <c r="H259" i="1"/>
  <c r="G259" i="1"/>
  <c r="E259" i="1"/>
  <c r="H258" i="1"/>
  <c r="G258" i="1"/>
  <c r="E258" i="1"/>
  <c r="H257" i="1"/>
  <c r="G257" i="1"/>
  <c r="E257" i="1"/>
  <c r="H256" i="1"/>
  <c r="G256" i="1"/>
  <c r="E256" i="1"/>
  <c r="I255" i="1"/>
  <c r="I254" i="1" s="1"/>
  <c r="E255" i="1"/>
  <c r="E254" i="1"/>
  <c r="H253" i="1"/>
  <c r="G253" i="1"/>
  <c r="E253" i="1"/>
  <c r="H252" i="1"/>
  <c r="G252" i="1"/>
  <c r="E252" i="1"/>
  <c r="H251" i="1"/>
  <c r="G251" i="1"/>
  <c r="E251" i="1"/>
  <c r="H250" i="1"/>
  <c r="G250" i="1"/>
  <c r="E250" i="1"/>
  <c r="H249" i="1"/>
  <c r="G249" i="1"/>
  <c r="E249" i="1"/>
  <c r="H248" i="1"/>
  <c r="G248" i="1"/>
  <c r="E248" i="1"/>
  <c r="H247" i="1"/>
  <c r="G247" i="1"/>
  <c r="E247" i="1"/>
  <c r="H246" i="1"/>
  <c r="G246" i="1"/>
  <c r="E246" i="1"/>
  <c r="H245" i="1"/>
  <c r="G245" i="1"/>
  <c r="E245" i="1"/>
  <c r="H244" i="1"/>
  <c r="G244" i="1"/>
  <c r="E244" i="1"/>
  <c r="H243" i="1"/>
  <c r="G243" i="1"/>
  <c r="E243" i="1"/>
  <c r="H242" i="1"/>
  <c r="G242" i="1"/>
  <c r="E242" i="1"/>
  <c r="H241" i="1"/>
  <c r="G241" i="1"/>
  <c r="E241" i="1"/>
  <c r="H240" i="1"/>
  <c r="G240" i="1"/>
  <c r="E240" i="1"/>
  <c r="H239" i="1"/>
  <c r="G239" i="1"/>
  <c r="E239" i="1"/>
  <c r="I238" i="1"/>
  <c r="E238" i="1"/>
  <c r="I237" i="1"/>
  <c r="E237" i="1"/>
  <c r="E236" i="1"/>
  <c r="I235" i="1"/>
  <c r="E235" i="1"/>
  <c r="H234" i="1"/>
  <c r="G234" i="1"/>
  <c r="E234" i="1"/>
  <c r="H233" i="1"/>
  <c r="G233" i="1"/>
  <c r="E233" i="1"/>
  <c r="H232" i="1"/>
  <c r="G232" i="1"/>
  <c r="E232" i="1"/>
  <c r="H231" i="1"/>
  <c r="G231" i="1"/>
  <c r="E231" i="1"/>
  <c r="H230" i="1"/>
  <c r="G230" i="1"/>
  <c r="E230" i="1"/>
  <c r="H229" i="1"/>
  <c r="G229" i="1"/>
  <c r="E229" i="1"/>
  <c r="H228" i="1"/>
  <c r="G228" i="1"/>
  <c r="E228" i="1"/>
  <c r="H227" i="1"/>
  <c r="G227" i="1"/>
  <c r="E227" i="1"/>
  <c r="H226" i="1"/>
  <c r="G226" i="1"/>
  <c r="E226" i="1"/>
  <c r="H225" i="1"/>
  <c r="G225" i="1"/>
  <c r="E225" i="1"/>
  <c r="H224" i="1"/>
  <c r="G224" i="1"/>
  <c r="E224" i="1"/>
  <c r="H223" i="1"/>
  <c r="G223" i="1"/>
  <c r="E223" i="1"/>
  <c r="H222" i="1"/>
  <c r="G222" i="1"/>
  <c r="E222" i="1"/>
  <c r="H221" i="1"/>
  <c r="G221" i="1"/>
  <c r="E221" i="1"/>
  <c r="H220" i="1"/>
  <c r="G220" i="1"/>
  <c r="E220" i="1"/>
  <c r="H219" i="1"/>
  <c r="G219" i="1"/>
  <c r="E219" i="1"/>
  <c r="H218" i="1"/>
  <c r="G218" i="1"/>
  <c r="E218" i="1"/>
  <c r="H217" i="1"/>
  <c r="G217" i="1"/>
  <c r="E217" i="1"/>
  <c r="H216" i="1"/>
  <c r="G216" i="1"/>
  <c r="E216" i="1"/>
  <c r="H215" i="1"/>
  <c r="G215" i="1"/>
  <c r="E215" i="1"/>
  <c r="H214" i="1"/>
  <c r="G214" i="1"/>
  <c r="E214" i="1"/>
  <c r="H213" i="1"/>
  <c r="G213" i="1"/>
  <c r="E213" i="1"/>
  <c r="H212" i="1"/>
  <c r="G212" i="1"/>
  <c r="E212" i="1"/>
  <c r="H211" i="1"/>
  <c r="G211" i="1"/>
  <c r="E211" i="1"/>
  <c r="H210" i="1"/>
  <c r="G210" i="1"/>
  <c r="E210" i="1"/>
  <c r="I209" i="1"/>
  <c r="I208" i="1" s="1"/>
  <c r="E209" i="1"/>
  <c r="E208" i="1"/>
  <c r="H207" i="1"/>
  <c r="G207" i="1"/>
  <c r="E207" i="1"/>
  <c r="H206" i="1"/>
  <c r="G206" i="1"/>
  <c r="E206" i="1"/>
  <c r="H205" i="1"/>
  <c r="G205" i="1"/>
  <c r="E205" i="1"/>
  <c r="H204" i="1"/>
  <c r="G204" i="1"/>
  <c r="E204" i="1"/>
  <c r="H203" i="1"/>
  <c r="G203" i="1"/>
  <c r="E203" i="1"/>
  <c r="H202" i="1"/>
  <c r="G202" i="1"/>
  <c r="E202" i="1"/>
  <c r="H201" i="1"/>
  <c r="G201" i="1"/>
  <c r="E201" i="1"/>
  <c r="H200" i="1"/>
  <c r="G200" i="1"/>
  <c r="E200" i="1"/>
  <c r="H199" i="1"/>
  <c r="G199" i="1"/>
  <c r="E199" i="1"/>
  <c r="H198" i="1"/>
  <c r="G198" i="1"/>
  <c r="E198" i="1"/>
  <c r="H197" i="1"/>
  <c r="G197" i="1"/>
  <c r="E197" i="1"/>
  <c r="H196" i="1"/>
  <c r="G196" i="1"/>
  <c r="E196" i="1"/>
  <c r="H195" i="1"/>
  <c r="G195" i="1"/>
  <c r="E195" i="1"/>
  <c r="H194" i="1"/>
  <c r="G194" i="1"/>
  <c r="E194" i="1"/>
  <c r="H193" i="1"/>
  <c r="G193" i="1"/>
  <c r="E193" i="1"/>
  <c r="H192" i="1"/>
  <c r="G192" i="1"/>
  <c r="E192" i="1"/>
  <c r="H191" i="1"/>
  <c r="G191" i="1"/>
  <c r="E191" i="1"/>
  <c r="I190" i="1"/>
  <c r="I189" i="1" s="1"/>
  <c r="E190" i="1"/>
  <c r="E189" i="1"/>
  <c r="H188" i="1"/>
  <c r="G188" i="1"/>
  <c r="E188" i="1"/>
  <c r="H187" i="1"/>
  <c r="G187" i="1"/>
  <c r="E187" i="1"/>
  <c r="H186" i="1"/>
  <c r="G186" i="1"/>
  <c r="E186" i="1"/>
  <c r="H185" i="1"/>
  <c r="G185" i="1"/>
  <c r="E185" i="1"/>
  <c r="H184" i="1"/>
  <c r="G184" i="1"/>
  <c r="E184" i="1"/>
  <c r="H183" i="1"/>
  <c r="G183" i="1"/>
  <c r="E183" i="1"/>
  <c r="H182" i="1"/>
  <c r="G182" i="1"/>
  <c r="E182" i="1"/>
  <c r="H181" i="1"/>
  <c r="G181" i="1"/>
  <c r="E181" i="1"/>
  <c r="H180" i="1"/>
  <c r="G180" i="1"/>
  <c r="E180" i="1"/>
  <c r="H179" i="1"/>
  <c r="G179" i="1"/>
  <c r="E179" i="1"/>
  <c r="H178" i="1"/>
  <c r="G178" i="1"/>
  <c r="E178" i="1"/>
  <c r="H177" i="1"/>
  <c r="G177" i="1"/>
  <c r="E177" i="1"/>
  <c r="H176" i="1"/>
  <c r="G176" i="1"/>
  <c r="E176" i="1"/>
  <c r="H175" i="1"/>
  <c r="G175" i="1"/>
  <c r="E175" i="1"/>
  <c r="H174" i="1"/>
  <c r="G174" i="1"/>
  <c r="E174" i="1"/>
  <c r="H173" i="1"/>
  <c r="G173" i="1"/>
  <c r="E173" i="1"/>
  <c r="H172" i="1"/>
  <c r="G172" i="1"/>
  <c r="E172" i="1"/>
  <c r="H171" i="1"/>
  <c r="G171" i="1"/>
  <c r="E171" i="1"/>
  <c r="H170" i="1"/>
  <c r="G170" i="1"/>
  <c r="E170" i="1"/>
  <c r="H169" i="1"/>
  <c r="G169" i="1"/>
  <c r="E169" i="1"/>
  <c r="H168" i="1"/>
  <c r="G168" i="1"/>
  <c r="E168" i="1"/>
  <c r="I167" i="1"/>
  <c r="I166" i="1" s="1"/>
  <c r="E167" i="1"/>
  <c r="E166" i="1"/>
  <c r="H165" i="1"/>
  <c r="G165" i="1"/>
  <c r="E165" i="1"/>
  <c r="H164" i="1"/>
  <c r="G164" i="1"/>
  <c r="E164" i="1"/>
  <c r="H163" i="1"/>
  <c r="G163" i="1"/>
  <c r="E163" i="1"/>
  <c r="H162" i="1"/>
  <c r="G162" i="1"/>
  <c r="E162" i="1"/>
  <c r="H161" i="1"/>
  <c r="G161" i="1"/>
  <c r="E161" i="1"/>
  <c r="H160" i="1"/>
  <c r="G160" i="1"/>
  <c r="E160" i="1"/>
  <c r="H159" i="1"/>
  <c r="G159" i="1"/>
  <c r="E159" i="1"/>
  <c r="H158" i="1"/>
  <c r="G158" i="1"/>
  <c r="E158" i="1"/>
  <c r="H157" i="1"/>
  <c r="G157" i="1"/>
  <c r="E157" i="1"/>
  <c r="H156" i="1"/>
  <c r="G156" i="1"/>
  <c r="E156" i="1"/>
  <c r="H155" i="1"/>
  <c r="G155" i="1"/>
  <c r="E155" i="1"/>
  <c r="H154" i="1"/>
  <c r="G154" i="1"/>
  <c r="E154" i="1"/>
  <c r="H153" i="1"/>
  <c r="G153" i="1"/>
  <c r="E153" i="1"/>
  <c r="H152" i="1"/>
  <c r="G152" i="1"/>
  <c r="E152" i="1"/>
  <c r="H151" i="1"/>
  <c r="G151" i="1"/>
  <c r="E151" i="1"/>
  <c r="H150" i="1"/>
  <c r="G150" i="1"/>
  <c r="E150" i="1"/>
  <c r="H149" i="1"/>
  <c r="G149" i="1"/>
  <c r="E149" i="1"/>
  <c r="H148" i="1"/>
  <c r="G148" i="1"/>
  <c r="E148" i="1"/>
  <c r="I147" i="1"/>
  <c r="I146" i="1" s="1"/>
  <c r="E147" i="1"/>
  <c r="E146" i="1"/>
  <c r="E145" i="1"/>
  <c r="E144" i="1"/>
  <c r="E143" i="1"/>
  <c r="E142" i="1"/>
  <c r="E141" i="1"/>
  <c r="I140" i="1"/>
  <c r="E140" i="1"/>
  <c r="H139" i="1"/>
  <c r="G139" i="1"/>
  <c r="E139" i="1"/>
  <c r="H138" i="1"/>
  <c r="G138" i="1"/>
  <c r="E138" i="1"/>
  <c r="H137" i="1"/>
  <c r="G137" i="1"/>
  <c r="E137" i="1"/>
  <c r="H136" i="1"/>
  <c r="G136" i="1"/>
  <c r="E136" i="1"/>
  <c r="H135" i="1"/>
  <c r="G135" i="1"/>
  <c r="E135" i="1"/>
  <c r="H134" i="1"/>
  <c r="G134" i="1"/>
  <c r="E134" i="1"/>
  <c r="H133" i="1"/>
  <c r="G133" i="1"/>
  <c r="E133" i="1"/>
  <c r="H132" i="1"/>
  <c r="G132" i="1"/>
  <c r="E132" i="1"/>
  <c r="H131" i="1"/>
  <c r="G131" i="1"/>
  <c r="E131" i="1"/>
  <c r="H130" i="1"/>
  <c r="G130" i="1"/>
  <c r="E130" i="1"/>
  <c r="H129" i="1"/>
  <c r="G129" i="1"/>
  <c r="E129" i="1"/>
  <c r="H128" i="1"/>
  <c r="G128" i="1"/>
  <c r="E128" i="1"/>
  <c r="H127" i="1"/>
  <c r="G127" i="1"/>
  <c r="E127" i="1"/>
  <c r="H126" i="1"/>
  <c r="G126" i="1"/>
  <c r="E126" i="1"/>
  <c r="H125" i="1"/>
  <c r="G125" i="1"/>
  <c r="E125" i="1"/>
  <c r="H124" i="1"/>
  <c r="G124" i="1"/>
  <c r="E124" i="1"/>
  <c r="H123" i="1"/>
  <c r="G123" i="1"/>
  <c r="E123" i="1"/>
  <c r="H122" i="1"/>
  <c r="G122" i="1"/>
  <c r="E122" i="1"/>
  <c r="H121" i="1"/>
  <c r="G121" i="1"/>
  <c r="E121" i="1"/>
  <c r="I120" i="1"/>
  <c r="E120" i="1"/>
  <c r="E119" i="1"/>
  <c r="H118" i="1"/>
  <c r="G118" i="1"/>
  <c r="E118" i="1"/>
  <c r="H117" i="1"/>
  <c r="G117" i="1"/>
  <c r="E117" i="1"/>
  <c r="H116" i="1"/>
  <c r="G116" i="1"/>
  <c r="E116" i="1"/>
  <c r="H115" i="1"/>
  <c r="G115" i="1"/>
  <c r="E115" i="1"/>
  <c r="H114" i="1"/>
  <c r="G114" i="1"/>
  <c r="E114" i="1"/>
  <c r="H113" i="1"/>
  <c r="G113" i="1"/>
  <c r="E113" i="1"/>
  <c r="H112" i="1"/>
  <c r="G112" i="1"/>
  <c r="E112" i="1"/>
  <c r="H111" i="1"/>
  <c r="G111" i="1"/>
  <c r="E111" i="1"/>
  <c r="H110" i="1"/>
  <c r="G110" i="1"/>
  <c r="E110" i="1"/>
  <c r="H109" i="1"/>
  <c r="G109" i="1"/>
  <c r="E109" i="1"/>
  <c r="H108" i="1"/>
  <c r="G108" i="1"/>
  <c r="E108" i="1"/>
  <c r="H107" i="1"/>
  <c r="G107" i="1"/>
  <c r="E107" i="1"/>
  <c r="H106" i="1"/>
  <c r="G106" i="1"/>
  <c r="E106" i="1"/>
  <c r="H105" i="1"/>
  <c r="G105" i="1"/>
  <c r="E105" i="1"/>
  <c r="H104" i="1"/>
  <c r="G104" i="1"/>
  <c r="E104" i="1"/>
  <c r="H103" i="1"/>
  <c r="G103" i="1"/>
  <c r="E103" i="1"/>
  <c r="H102" i="1"/>
  <c r="G102" i="1"/>
  <c r="E102" i="1"/>
  <c r="I101" i="1"/>
  <c r="I100" i="1" s="1"/>
  <c r="E101" i="1"/>
  <c r="E100" i="1"/>
  <c r="E99" i="1"/>
  <c r="E98" i="1"/>
  <c r="E97" i="1"/>
  <c r="E96" i="1"/>
  <c r="E95" i="1"/>
  <c r="I94" i="1"/>
  <c r="E94" i="1"/>
  <c r="H93" i="1"/>
  <c r="G93" i="1"/>
  <c r="E93" i="1"/>
  <c r="H92" i="1"/>
  <c r="G92" i="1"/>
  <c r="E92" i="1"/>
  <c r="H91" i="1"/>
  <c r="G91" i="1"/>
  <c r="E91" i="1"/>
  <c r="H90" i="1"/>
  <c r="G90" i="1"/>
  <c r="E90" i="1"/>
  <c r="H89" i="1"/>
  <c r="G89" i="1"/>
  <c r="E89" i="1"/>
  <c r="H88" i="1"/>
  <c r="G88" i="1"/>
  <c r="E88" i="1"/>
  <c r="H87" i="1"/>
  <c r="G87" i="1"/>
  <c r="E87" i="1"/>
  <c r="H86" i="1"/>
  <c r="G86" i="1"/>
  <c r="E86" i="1"/>
  <c r="H85" i="1"/>
  <c r="G85" i="1"/>
  <c r="E85" i="1"/>
  <c r="H84" i="1"/>
  <c r="G84" i="1"/>
  <c r="E84" i="1"/>
  <c r="H83" i="1"/>
  <c r="G83" i="1"/>
  <c r="E83" i="1"/>
  <c r="H82" i="1"/>
  <c r="G82" i="1"/>
  <c r="E82" i="1"/>
  <c r="H81" i="1"/>
  <c r="G81" i="1"/>
  <c r="E81" i="1"/>
  <c r="H80" i="1"/>
  <c r="G80" i="1"/>
  <c r="E80" i="1"/>
  <c r="H79" i="1"/>
  <c r="G79" i="1"/>
  <c r="E79" i="1"/>
  <c r="H78" i="1"/>
  <c r="G78" i="1"/>
  <c r="E78" i="1"/>
  <c r="H77" i="1"/>
  <c r="G77" i="1"/>
  <c r="E77" i="1"/>
  <c r="H76" i="1"/>
  <c r="G76" i="1"/>
  <c r="E76" i="1"/>
  <c r="I75" i="1"/>
  <c r="I74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I56" i="1"/>
  <c r="E56" i="1"/>
  <c r="E55" i="1"/>
  <c r="E54" i="1"/>
  <c r="E53" i="1"/>
  <c r="E52" i="1"/>
  <c r="E51" i="1"/>
  <c r="E50" i="1"/>
  <c r="I49" i="1"/>
  <c r="E49" i="1"/>
  <c r="E48" i="1"/>
  <c r="E47" i="1"/>
  <c r="E46" i="1"/>
  <c r="E45" i="1"/>
  <c r="E44" i="1"/>
  <c r="I43" i="1"/>
  <c r="E43" i="1"/>
  <c r="H42" i="1"/>
  <c r="G42" i="1"/>
  <c r="E42" i="1"/>
  <c r="H41" i="1"/>
  <c r="G41" i="1"/>
  <c r="E41" i="1"/>
  <c r="I40" i="1"/>
  <c r="E40" i="1"/>
  <c r="H39" i="1"/>
  <c r="G39" i="1"/>
  <c r="E39" i="1"/>
  <c r="H38" i="1"/>
  <c r="G38" i="1"/>
  <c r="E38" i="1"/>
  <c r="H37" i="1"/>
  <c r="G37" i="1"/>
  <c r="E37" i="1"/>
  <c r="H36" i="1"/>
  <c r="G36" i="1"/>
  <c r="E36" i="1"/>
  <c r="H35" i="1"/>
  <c r="G35" i="1"/>
  <c r="E35" i="1"/>
  <c r="H34" i="1"/>
  <c r="G34" i="1"/>
  <c r="E34" i="1"/>
  <c r="H33" i="1"/>
  <c r="G33" i="1"/>
  <c r="E33" i="1"/>
  <c r="H32" i="1"/>
  <c r="G32" i="1"/>
  <c r="E32" i="1"/>
  <c r="H31" i="1"/>
  <c r="G31" i="1"/>
  <c r="E31" i="1"/>
  <c r="H30" i="1"/>
  <c r="G30" i="1"/>
  <c r="E30" i="1"/>
  <c r="H29" i="1"/>
  <c r="G29" i="1"/>
  <c r="E29" i="1"/>
  <c r="H28" i="1"/>
  <c r="G28" i="1"/>
  <c r="E28" i="1"/>
  <c r="H27" i="1"/>
  <c r="G27" i="1"/>
  <c r="E27" i="1"/>
  <c r="H26" i="1"/>
  <c r="G26" i="1"/>
  <c r="E26" i="1"/>
  <c r="H25" i="1"/>
  <c r="G25" i="1"/>
  <c r="E25" i="1"/>
  <c r="H24" i="1"/>
  <c r="G24" i="1"/>
  <c r="E24" i="1"/>
  <c r="H23" i="1"/>
  <c r="G23" i="1"/>
  <c r="E23" i="1"/>
  <c r="H22" i="1"/>
  <c r="G22" i="1"/>
  <c r="E22" i="1"/>
  <c r="H21" i="1"/>
  <c r="G21" i="1"/>
  <c r="E21" i="1"/>
  <c r="H20" i="1"/>
  <c r="G20" i="1"/>
  <c r="E20" i="1"/>
  <c r="H19" i="1"/>
  <c r="G19" i="1"/>
  <c r="E19" i="1"/>
  <c r="H18" i="1"/>
  <c r="G18" i="1"/>
  <c r="E18" i="1"/>
  <c r="H17" i="1"/>
  <c r="G17" i="1"/>
  <c r="E17" i="1"/>
  <c r="H16" i="1"/>
  <c r="G16" i="1"/>
  <c r="E16" i="1"/>
  <c r="H15" i="1"/>
  <c r="G15" i="1"/>
  <c r="E15" i="1"/>
  <c r="H14" i="1"/>
  <c r="G14" i="1"/>
  <c r="E14" i="1"/>
  <c r="H13" i="1"/>
  <c r="G13" i="1"/>
  <c r="E13" i="1"/>
  <c r="H12" i="1"/>
  <c r="G12" i="1"/>
  <c r="E12" i="1"/>
  <c r="H11" i="1"/>
  <c r="G11" i="1"/>
  <c r="E11" i="1"/>
  <c r="I10" i="1"/>
  <c r="I9" i="1" s="1"/>
  <c r="I905" i="1" l="1"/>
  <c r="I119" i="1"/>
  <c r="I795" i="1"/>
  <c r="I826" i="1"/>
  <c r="I8" i="1"/>
</calcChain>
</file>

<file path=xl/sharedStrings.xml><?xml version="1.0" encoding="utf-8"?>
<sst xmlns="http://schemas.openxmlformats.org/spreadsheetml/2006/main" count="2766" uniqueCount="336">
  <si>
    <t>PRESUPUESTO DE EGRESOS PARA EL EJERCICIO 2022</t>
  </si>
  <si>
    <t>FONDO</t>
  </si>
  <si>
    <t>CENTRO GESTOR</t>
  </si>
  <si>
    <t>A.F.</t>
  </si>
  <si>
    <t>PROGRAMA</t>
  </si>
  <si>
    <t>POSPRE</t>
  </si>
  <si>
    <t>CUENTA CONTABLE</t>
  </si>
  <si>
    <t>DESRIPCIÓN</t>
  </si>
  <si>
    <t>PRESUPUESTO APROBADO 2022</t>
  </si>
  <si>
    <t>EGRESOS</t>
  </si>
  <si>
    <t>DESPACHO DE PRESIDENCIA</t>
  </si>
  <si>
    <t>31111-0001</t>
  </si>
  <si>
    <t>1.3.1</t>
  </si>
  <si>
    <t>E0020</t>
  </si>
  <si>
    <t>SUBSIDIOS A INSTITUCIONES PÚBLICAS</t>
  </si>
  <si>
    <t>1.3.9</t>
  </si>
  <si>
    <t>E0017</t>
  </si>
  <si>
    <t>FORTALECIMIENTO SOCIAL</t>
  </si>
  <si>
    <t>2.6.8</t>
  </si>
  <si>
    <t>E0018</t>
  </si>
  <si>
    <t>Apoyos y ayudas a personas en vulnerabilidad por pobreza, enfermedad u otras</t>
  </si>
  <si>
    <t>Apoyos y ayudas a organizaciones comunitarias</t>
  </si>
  <si>
    <t>Apoyos y ayudas a estudiantes e instituciones educativas</t>
  </si>
  <si>
    <t>Apoyos y ayudas a deportistas y organizaciones deportivas</t>
  </si>
  <si>
    <t>Apoyos para gastos funerarios</t>
  </si>
  <si>
    <t>FERIA TIERRA BLANCA</t>
  </si>
  <si>
    <t>F0070</t>
  </si>
  <si>
    <t>Gastos de orden social y cultural (Elenco artístico)</t>
  </si>
  <si>
    <t>Gastos de orden social y cultural (Eventos culturales)</t>
  </si>
  <si>
    <t>Gastos de orden social y cultural (Muestra Ganadera)</t>
  </si>
  <si>
    <t>Gastos de orden social y cultural (Expo Artesanal)</t>
  </si>
  <si>
    <t>Gastos de orden social y cultural (Eventos deportivos)</t>
  </si>
  <si>
    <t>Gastos de orden social y cultural (Gastos varios)</t>
  </si>
  <si>
    <t>CULTURA, TRADICIONES Y FESTIVIDADES MUNICIPALES</t>
  </si>
  <si>
    <t>2.4.2</t>
  </si>
  <si>
    <t>E0019</t>
  </si>
  <si>
    <t>GOSC (Día de Reyes)</t>
  </si>
  <si>
    <t>GOSC (Festividad Congregación Cieneguilla)</t>
  </si>
  <si>
    <t>GOSC (Celebración Migrantes)</t>
  </si>
  <si>
    <t>GOSC (Día de la Mujer)</t>
  </si>
  <si>
    <t>GOSC (Desfile de la Primavera)</t>
  </si>
  <si>
    <t>GOSC (Dia del Niño)</t>
  </si>
  <si>
    <t>GOSC (Día de las Madres)</t>
  </si>
  <si>
    <t>GOSC (Día del Maestro)</t>
  </si>
  <si>
    <t>GOSC (Día del Padre)</t>
  </si>
  <si>
    <t>GOSC (Festividad 4 de julio)</t>
  </si>
  <si>
    <t>GOSC (Ceremonia Fiestas Patrias)</t>
  </si>
  <si>
    <t>GOSC (Desfile 16 de septiembre)</t>
  </si>
  <si>
    <t>GOSC (Día del Trabajador de la Salud)</t>
  </si>
  <si>
    <t>GOSC (Desfile 20 de noviembre)</t>
  </si>
  <si>
    <t>GOSC (Festividades Navideñas)</t>
  </si>
  <si>
    <t>GOSC (Posada Administración)</t>
  </si>
  <si>
    <t>GOSC (Otros eventos sociales, presentes para los trabajadores)</t>
  </si>
  <si>
    <t>SINDICATURA MUNICIPAL</t>
  </si>
  <si>
    <t>31111-0002</t>
  </si>
  <si>
    <t>1.3.5</t>
  </si>
  <si>
    <t>E0021</t>
  </si>
  <si>
    <t>ÁREA JURÍDICA</t>
  </si>
  <si>
    <t>31111-0006</t>
  </si>
  <si>
    <t>E0036</t>
  </si>
  <si>
    <t>OFICINA DE REGIDORES</t>
  </si>
  <si>
    <t>31111-0003</t>
  </si>
  <si>
    <t>1.1.1</t>
  </si>
  <si>
    <t>E0022</t>
  </si>
  <si>
    <t>UNIDAD DE TRANSPARENCIA</t>
  </si>
  <si>
    <t>31111-0004</t>
  </si>
  <si>
    <t>1.8.4</t>
  </si>
  <si>
    <t>E0023</t>
  </si>
  <si>
    <t>COMUNICACIÓN SOCIAL</t>
  </si>
  <si>
    <t>31111-0005</t>
  </si>
  <si>
    <t>1.8.3</t>
  </si>
  <si>
    <t>E0024</t>
  </si>
  <si>
    <t>COORDINACION MUNICIPAL DE LA MUJER</t>
  </si>
  <si>
    <t>COORDINACIÓN MUNCIPAL DE LA MUJER</t>
  </si>
  <si>
    <t>31111-0105</t>
  </si>
  <si>
    <t>E0025</t>
  </si>
  <si>
    <t>SECRETARÍA DEL H. AYUNTAMIENTO</t>
  </si>
  <si>
    <t>31111-0401</t>
  </si>
  <si>
    <t>E0003</t>
  </si>
  <si>
    <t>ASUNTOS GENERALES DEL AYUNTAMIENTO</t>
  </si>
  <si>
    <t>E0026</t>
  </si>
  <si>
    <t>Gastos de orden social y cultural (Informe de Gobierno)</t>
  </si>
  <si>
    <t>DIRECCIÓN DE PLANEACIÓN</t>
  </si>
  <si>
    <t>31111-0408</t>
  </si>
  <si>
    <t>1.8.5</t>
  </si>
  <si>
    <t>E0016</t>
  </si>
  <si>
    <t>DIRECCIÓN DE DERECHOS HUMANOS</t>
  </si>
  <si>
    <t>1.2.4</t>
  </si>
  <si>
    <t>TESORERÍA MUNICIPAL</t>
  </si>
  <si>
    <t>31111-1101</t>
  </si>
  <si>
    <t>1.5.1</t>
  </si>
  <si>
    <t>E0005</t>
  </si>
  <si>
    <t>SERVICIOS BÁSICOS PRESIDENCIA</t>
  </si>
  <si>
    <t>E0037</t>
  </si>
  <si>
    <t>EROGACIONES COMPLEMENTARIAS</t>
  </si>
  <si>
    <t>E0028</t>
  </si>
  <si>
    <t>Adelanto de Participaciones 2021</t>
  </si>
  <si>
    <t>COORDINACIÓN DE CATASTRO</t>
  </si>
  <si>
    <t>31111-1103</t>
  </si>
  <si>
    <t>E0029</t>
  </si>
  <si>
    <t>DIRECCIÓN DE FISCALIZACIÓN</t>
  </si>
  <si>
    <t>31111-1104</t>
  </si>
  <si>
    <t>E0030</t>
  </si>
  <si>
    <t>CONTRALORÍA MUNICIPAL</t>
  </si>
  <si>
    <t>31111-0301</t>
  </si>
  <si>
    <t>1.1.2</t>
  </si>
  <si>
    <t>O0001</t>
  </si>
  <si>
    <t>DIRECCIÓN DE OBRAS PÚBLICAS</t>
  </si>
  <si>
    <t>31111-0802</t>
  </si>
  <si>
    <t>2.2.1</t>
  </si>
  <si>
    <t>K0001</t>
  </si>
  <si>
    <t>OFICIALÍA MAYOR</t>
  </si>
  <si>
    <t>31111-0110</t>
  </si>
  <si>
    <t>M0001</t>
  </si>
  <si>
    <t>SEGURIDAD SOCIAL</t>
  </si>
  <si>
    <t>E0038</t>
  </si>
  <si>
    <t>DIRECCIÓN DE DESARROLLO SOCIAL Y HUMANO</t>
  </si>
  <si>
    <t>31111-0701</t>
  </si>
  <si>
    <t>2.2.7</t>
  </si>
  <si>
    <t>E0008</t>
  </si>
  <si>
    <t>COORDINACIÓN DE DESARROLLO RURAL</t>
  </si>
  <si>
    <t>31111-0702</t>
  </si>
  <si>
    <t>3.2.1</t>
  </si>
  <si>
    <t>E0031</t>
  </si>
  <si>
    <t>COORDINACIÓN DE DESARROLLO ECONÓMICO</t>
  </si>
  <si>
    <t>31111-0703</t>
  </si>
  <si>
    <t>3.1.1</t>
  </si>
  <si>
    <t>E0032</t>
  </si>
  <si>
    <t>COORDINACIÓN DE COMUNIDADES INDÍGENAS</t>
  </si>
  <si>
    <t>31111-0704</t>
  </si>
  <si>
    <t>2.6.7</t>
  </si>
  <si>
    <t>E0033</t>
  </si>
  <si>
    <t>CASA DE LA CULTURA</t>
  </si>
  <si>
    <t>31111-1102</t>
  </si>
  <si>
    <t>F0001</t>
  </si>
  <si>
    <t>DIRECCIÓN DE DEPORTES</t>
  </si>
  <si>
    <t>31111-0103</t>
  </si>
  <si>
    <t>2.4.1</t>
  </si>
  <si>
    <t>F0002</t>
  </si>
  <si>
    <t>CENTRO TURISTICO DE DESARROLLO ECONÓMICO</t>
  </si>
  <si>
    <t>31111-0104</t>
  </si>
  <si>
    <t>3.7.1</t>
  </si>
  <si>
    <t>F0003</t>
  </si>
  <si>
    <t>DIRECCIÓN DE MEDIO AMBIENTE Y ECOLOGÍA</t>
  </si>
  <si>
    <t>31111-1301</t>
  </si>
  <si>
    <t>2.1.6</t>
  </si>
  <si>
    <t>F0053</t>
  </si>
  <si>
    <t>DIRECIÓN DE EDUCACIÓN</t>
  </si>
  <si>
    <t>DIRECCIÓN DE EDUCACIÓN</t>
  </si>
  <si>
    <t>31111-0014</t>
  </si>
  <si>
    <t>2.5.6</t>
  </si>
  <si>
    <t>F0083</t>
  </si>
  <si>
    <t>DIRECCIÓN DE SERVICIOS MUNICIPALES</t>
  </si>
  <si>
    <t>31111-0601</t>
  </si>
  <si>
    <t>2.2.6</t>
  </si>
  <si>
    <t>M0002</t>
  </si>
  <si>
    <t>DSM- SERVICIO MUNICIPAL DE LIMPIA</t>
  </si>
  <si>
    <t>M0005</t>
  </si>
  <si>
    <t>DSM - MANTENIMIENTO DE PARQUES Y JARDINES</t>
  </si>
  <si>
    <t>M0008</t>
  </si>
  <si>
    <t>DSM- MANTENIMIENTO A RED DE ALUMBRADO PÚBLICO</t>
  </si>
  <si>
    <t>M0004</t>
  </si>
  <si>
    <t>DSM - MANTENIMIENTO A RED DE AGUA POTABLE Y ALCATARILLADO</t>
  </si>
  <si>
    <t>M0003</t>
  </si>
  <si>
    <t>DSM - MANTENIMIENTO A PANTEONES</t>
  </si>
  <si>
    <t>M0009</t>
  </si>
  <si>
    <t>DSM - MANTENIMIENTOS GENERALES</t>
  </si>
  <si>
    <t>M0010</t>
  </si>
  <si>
    <t>CONVENIO BOMBEROS</t>
  </si>
  <si>
    <t>31111-0506</t>
  </si>
  <si>
    <t>1.7.2</t>
  </si>
  <si>
    <t>E0034</t>
  </si>
  <si>
    <t>Apoyos Sociales, Subsidios y Transferencais</t>
  </si>
  <si>
    <t>TOTAL GASTO CORRIENTE 2022</t>
  </si>
  <si>
    <t>CAPTEMOS AGUA 2022</t>
  </si>
  <si>
    <t>F0101</t>
  </si>
  <si>
    <t>PSBMC 2022 A-0007</t>
  </si>
  <si>
    <t>F0105</t>
  </si>
  <si>
    <t>PVMI 2022 A-01</t>
  </si>
  <si>
    <t>F0106</t>
  </si>
  <si>
    <t>PVMI 2022 A-02</t>
  </si>
  <si>
    <t>F0107</t>
  </si>
  <si>
    <t>PSBZI 2022 A-0003</t>
  </si>
  <si>
    <t>F0108</t>
  </si>
  <si>
    <t>PSBMC 2022 A-0035</t>
  </si>
  <si>
    <t>F0110</t>
  </si>
  <si>
    <t>SDAYR CAMINOS 2022</t>
  </si>
  <si>
    <t>K0102</t>
  </si>
  <si>
    <t>PEMC 2022 A-0039</t>
  </si>
  <si>
    <t>K0104</t>
  </si>
  <si>
    <t>PSBZI 2022 A-0004</t>
  </si>
  <si>
    <t>K0105</t>
  </si>
  <si>
    <t>PSBGTO 2022 A-0020</t>
  </si>
  <si>
    <t>K0106</t>
  </si>
  <si>
    <t>TOTAL FAISM 2022</t>
  </si>
  <si>
    <t>DIRECCIÓN DE SEGURIDAD PÚBLICA Y TRÁNSITO</t>
  </si>
  <si>
    <t>31111-0502</t>
  </si>
  <si>
    <t>1.7.1</t>
  </si>
  <si>
    <t>E0006</t>
  </si>
  <si>
    <t>PROTECCIÓN CIVIL</t>
  </si>
  <si>
    <t>31111-0505</t>
  </si>
  <si>
    <t>E0007</t>
  </si>
  <si>
    <t>FONDO DE EMERGENCIAS NATURALES</t>
  </si>
  <si>
    <t>E0040</t>
  </si>
  <si>
    <t>TOTAL FORTAMUN 2022</t>
  </si>
  <si>
    <t>NÚMERO DE PLAZAS</t>
  </si>
  <si>
    <t>DENOMINACIÓN DEL PUESTO 2021</t>
  </si>
  <si>
    <t>CATERGORÍA</t>
  </si>
  <si>
    <t>SALARIO DIARIO 2022</t>
  </si>
  <si>
    <t>SUELDO ANUAL</t>
  </si>
  <si>
    <t>PRIMA VACACIONAL 30%</t>
  </si>
  <si>
    <t xml:space="preserve">AGUINALDO (40 DÍAS) </t>
  </si>
  <si>
    <t>FONDO DE AHORRO                     8.33%</t>
  </si>
  <si>
    <t>PRIMA DE ANTIGÜEDAD (12 DÍAS)</t>
  </si>
  <si>
    <t>PRESTACIONES DE RETIRO (30 DÍAS)</t>
  </si>
  <si>
    <t>TOTAL ANUAL</t>
  </si>
  <si>
    <t>PRESIDENTE MUNICIPAL</t>
  </si>
  <si>
    <t>ELECCIÓN POPULAR</t>
  </si>
  <si>
    <t>SINDICA</t>
  </si>
  <si>
    <t>REGIDOR MUNICIPAL</t>
  </si>
  <si>
    <t>SECRETARIA PARTICULAR</t>
  </si>
  <si>
    <t>CONFIANZA</t>
  </si>
  <si>
    <t>ASISTENTE DE PRESIDENTE</t>
  </si>
  <si>
    <t>ASESOR JURIDICO</t>
  </si>
  <si>
    <t>AUXILIAR DE ASESOR DE JURIDICO</t>
  </si>
  <si>
    <t xml:space="preserve">ASISTENTE JURIDICO </t>
  </si>
  <si>
    <t>TITULAR DE LA UNIDAD DE TRANSPARENCIA</t>
  </si>
  <si>
    <t>DIRECTOR DE COMUNICACIÓN SOCIAL</t>
  </si>
  <si>
    <t>DIRECTOR DEL INSTITUTO DE LA MUJER</t>
  </si>
  <si>
    <t>SECRETARIO DEL AYUNTAMIENTO</t>
  </si>
  <si>
    <t>DIRECTOR DE PLANEACIÓN</t>
  </si>
  <si>
    <t>DIRECTOR DE DERECHOS HUMANOS</t>
  </si>
  <si>
    <t>AUXILIAR DE DERECHOS HUMANOS</t>
  </si>
  <si>
    <t>TESORERO MUNICIPAL</t>
  </si>
  <si>
    <t>ENCARGADA DE CUENTA PUBLICA</t>
  </si>
  <si>
    <t>COORDINADOR DE EGRESOS</t>
  </si>
  <si>
    <t>COORDINADOR DE INGRESOS</t>
  </si>
  <si>
    <t>ENCARGADO DE NOMINAS</t>
  </si>
  <si>
    <t>ENCARGADO DE COMPRAS Y ADQUISICIONES</t>
  </si>
  <si>
    <t>COORDINADOR DE CATASTRO</t>
  </si>
  <si>
    <t>DIRECTOR DE FISCALIZACIÓN</t>
  </si>
  <si>
    <t>CONTRALOR MUNICIPAL</t>
  </si>
  <si>
    <t>AUXILIAR DE CONTRALORIA</t>
  </si>
  <si>
    <t>AUTORIDAD SUSTANCIADORA Y RESOLUTORA</t>
  </si>
  <si>
    <t>DIRECTOR DE OBRAS PUBLICAS</t>
  </si>
  <si>
    <t>DIRECTOR DE OFICIALIA MAYOR</t>
  </si>
  <si>
    <t>DIRECTOR DE DESARROLLO SOCIAL Y HUMANO</t>
  </si>
  <si>
    <t>COORDINADOR DE DESARROLLO RURAL</t>
  </si>
  <si>
    <t>COORDINADOR DE DEARROLLO ECONOMICO</t>
  </si>
  <si>
    <t>PROMOTOR DE COMUNIDADES INDIGENAS</t>
  </si>
  <si>
    <t>DIRECTOR CASA DE LA CULTURA</t>
  </si>
  <si>
    <t>DIRECTOR DE DEPORTES</t>
  </si>
  <si>
    <t>DIRECTOR DEL CENTUDE</t>
  </si>
  <si>
    <t>DIRECTOR DE MEDIO AMBIENTE Y ECOLOGIA</t>
  </si>
  <si>
    <t>DIRECTOR DE EDUCACION</t>
  </si>
  <si>
    <t>DIRECTOR DE SERVICIOS PÚBLICOS</t>
  </si>
  <si>
    <t>SUBDIRECTOR DE SERVICIOS PÚBLICOS</t>
  </si>
  <si>
    <t>DIRECTOR DE SEGURIDAD PÚBLICA</t>
  </si>
  <si>
    <t>JEFE DE SERVICIO</t>
  </si>
  <si>
    <t>COORDINADOR DE PROTECCIÓN CIVIL</t>
  </si>
  <si>
    <t>SECRETARIA "A"</t>
  </si>
  <si>
    <t>BASE</t>
  </si>
  <si>
    <t>SECRETARIA "B"</t>
  </si>
  <si>
    <t>SECRETARIA "C"</t>
  </si>
  <si>
    <t>SECRETARIA DE PRESIDENCIA</t>
  </si>
  <si>
    <t>SECRETARIA DE TESORERIA</t>
  </si>
  <si>
    <t>SECRETARIA DE OFICIALIA MAYOR</t>
  </si>
  <si>
    <t>RECEPCIONISTA</t>
  </si>
  <si>
    <t>ASISTENTE ADMINSITRATIVO</t>
  </si>
  <si>
    <t>ASISTENTE DE DIRECCION</t>
  </si>
  <si>
    <t>AUXILIAR ADMINISTRATIVO DE SRIA. DEL H. AYUNTAMEINTO</t>
  </si>
  <si>
    <t>AUXILIAR ADMINSITRATIVO DE COMUNICACIÓN SOCIAL</t>
  </si>
  <si>
    <t xml:space="preserve">AUXILIAR ADMISNITRATIVO </t>
  </si>
  <si>
    <t>ENCARGADO DE ARCHIVO</t>
  </si>
  <si>
    <t>AUXILIAR DE PLANEACIÓN</t>
  </si>
  <si>
    <t>AUXILIAR ADMINISTRATIVO "C"</t>
  </si>
  <si>
    <t>AUXILIAR ADMINISTRATIVO, VALUADOR Y NOTIFICADOR DE PREDIOS</t>
  </si>
  <si>
    <t>AUXILIAR CATASTRO "B"</t>
  </si>
  <si>
    <t>AUXILIAR DE FISCALIZACIÓN</t>
  </si>
  <si>
    <t>CONSULTOR FISCAL</t>
  </si>
  <si>
    <t>AUXILIAR DE DESARROLLO URBANO</t>
  </si>
  <si>
    <t>AUXILIAR DE OBRAS PÜBLICAS</t>
  </si>
  <si>
    <t>AUXILIAR DE CENTUDE</t>
  </si>
  <si>
    <t>OPERADOR DE VEHÍCULO DE VOLTEO</t>
  </si>
  <si>
    <t>OPERADOR DE RETROEXCAVADORA</t>
  </si>
  <si>
    <t>SUPERVISOR DE OBRA "B"</t>
  </si>
  <si>
    <t>ELABORACIÓN DE PROYECTOS (B)</t>
  </si>
  <si>
    <t>CHOFER DE AMBULANCIA</t>
  </si>
  <si>
    <t>CHOFER FORANEO</t>
  </si>
  <si>
    <t>CHOFER "B"</t>
  </si>
  <si>
    <t>CHOFER "C"</t>
  </si>
  <si>
    <t>MECANICO</t>
  </si>
  <si>
    <t>INTENDENTE</t>
  </si>
  <si>
    <t>ENCARGADO DE CORREOS</t>
  </si>
  <si>
    <t>ALMACENISTA "A"</t>
  </si>
  <si>
    <t>AUXILIAR DE OFICIALIA</t>
  </si>
  <si>
    <t>PROMOTOR "A"</t>
  </si>
  <si>
    <t>OPERADOR DE TRACTOR AGRICOLA</t>
  </si>
  <si>
    <t>PROMOTOR CULTURAL</t>
  </si>
  <si>
    <t>PROMOTOR CENTROS DEL SABER "A"</t>
  </si>
  <si>
    <t>PROMOTOR</t>
  </si>
  <si>
    <t>BIBLIOTECARIA</t>
  </si>
  <si>
    <t>VELADOR</t>
  </si>
  <si>
    <t>PROMOTOR VOZ JOVEN</t>
  </si>
  <si>
    <t>INSTRUCTOR DE GIMNASIO</t>
  </si>
  <si>
    <t>GUARDABOSQUE</t>
  </si>
  <si>
    <t>PROMOTR UVEG</t>
  </si>
  <si>
    <t>CRONISTA MUNICIPAL</t>
  </si>
  <si>
    <t>GESTOR CENTRO DEL SABER</t>
  </si>
  <si>
    <t>RECOLECTOR "A"</t>
  </si>
  <si>
    <t>RECOLECTOR</t>
  </si>
  <si>
    <t>BARRENDERO "A"</t>
  </si>
  <si>
    <t>BARRENDERO "B"</t>
  </si>
  <si>
    <t>JARDINERO "A"</t>
  </si>
  <si>
    <t>JARDINERO "B"</t>
  </si>
  <si>
    <t>ELECTRICISTA</t>
  </si>
  <si>
    <t>AUXILIAR DE ELECTRICO</t>
  </si>
  <si>
    <t>PLOMERO</t>
  </si>
  <si>
    <t>ENCARGADO DE AGUA POTABLE "A"</t>
  </si>
  <si>
    <t>ENCARGADO DE AGUA POTABLE "B"</t>
  </si>
  <si>
    <t>ENCARGADO DE PLANTA TRATADORA</t>
  </si>
  <si>
    <t>PANTEONERO</t>
  </si>
  <si>
    <t>PINTOR</t>
  </si>
  <si>
    <t>ALBAÑIL</t>
  </si>
  <si>
    <t>BOMBEROS</t>
  </si>
  <si>
    <t>OFICIAL ADMINISTRATIVO</t>
  </si>
  <si>
    <t>PREVENCIÓN DEL DELITO</t>
  </si>
  <si>
    <t>OFICIAL DE SEGURIDAD Y TRANSITO</t>
  </si>
  <si>
    <t>OPERADOR 911</t>
  </si>
  <si>
    <t>JUEZ CALIFICADOR</t>
  </si>
  <si>
    <t>SUPERVISORES DE PC</t>
  </si>
  <si>
    <t>PLAZAS TOTALES</t>
  </si>
  <si>
    <t>TITULO V LGCG_NOR_01_14_002</t>
  </si>
  <si>
    <t>NORMA PARA ARMONIZAR LA PRESENTACION DE LA INFORMACION ADICIONAL DEL PROYECTO DEL PRESUPUESTO DE EGRESOS</t>
  </si>
  <si>
    <t>TOTAL</t>
  </si>
  <si>
    <t>ANALITICO DE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</si>
</sst>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  <numFmt numFmtId="166" formatCode="#,##0.00_ ;\-#,##0.00\ "/>
    <numFmt numFmtId="167" formatCode="00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/>
  </cellStyleXfs>
  <cellXfs count="119">
    <xf numFmtId="0" fontId="0" fillId="0" borderId="0" xfId="0"/>
    <xf numFmtId="0" fontId="7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/>
    <xf numFmtId="49" fontId="8" fillId="3" borderId="10" xfId="0" applyNumberFormat="1" applyFont="1" applyFill="1" applyBorder="1"/>
    <xf numFmtId="4" fontId="8" fillId="3" borderId="10" xfId="0" applyNumberFormat="1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10" xfId="0" applyFont="1" applyFill="1" applyBorder="1"/>
    <xf numFmtId="49" fontId="8" fillId="4" borderId="10" xfId="0" applyNumberFormat="1" applyFont="1" applyFill="1" applyBorder="1"/>
    <xf numFmtId="4" fontId="8" fillId="4" borderId="10" xfId="0" applyNumberFormat="1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left"/>
    </xf>
    <xf numFmtId="4" fontId="9" fillId="0" borderId="10" xfId="0" applyNumberFormat="1" applyFont="1" applyBorder="1"/>
    <xf numFmtId="4" fontId="9" fillId="0" borderId="0" xfId="0" applyNumberFormat="1" applyFont="1"/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" fontId="7" fillId="0" borderId="10" xfId="0" applyNumberFormat="1" applyFont="1" applyBorder="1"/>
    <xf numFmtId="0" fontId="9" fillId="4" borderId="10" xfId="0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left"/>
    </xf>
    <xf numFmtId="4" fontId="9" fillId="0" borderId="10" xfId="0" applyNumberFormat="1" applyFont="1" applyFill="1" applyBorder="1"/>
    <xf numFmtId="0" fontId="9" fillId="3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0" xfId="0" applyFont="1" applyFill="1" applyBorder="1"/>
    <xf numFmtId="49" fontId="8" fillId="5" borderId="10" xfId="0" applyNumberFormat="1" applyFont="1" applyFill="1" applyBorder="1"/>
    <xf numFmtId="4" fontId="8" fillId="5" borderId="10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165" fontId="8" fillId="4" borderId="10" xfId="0" applyNumberFormat="1" applyFont="1" applyFill="1" applyBorder="1"/>
    <xf numFmtId="39" fontId="9" fillId="0" borderId="10" xfId="0" applyNumberFormat="1" applyFont="1" applyBorder="1"/>
    <xf numFmtId="166" fontId="8" fillId="4" borderId="10" xfId="0" applyNumberFormat="1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10" fillId="6" borderId="0" xfId="0" applyNumberFormat="1" applyFont="1" applyFill="1" applyBorder="1" applyAlignment="1">
      <alignment horizontal="center" vertical="center"/>
    </xf>
    <xf numFmtId="4" fontId="10" fillId="6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left"/>
    </xf>
    <xf numFmtId="4" fontId="9" fillId="0" borderId="0" xfId="0" applyNumberFormat="1" applyFont="1" applyBorder="1"/>
    <xf numFmtId="0" fontId="7" fillId="0" borderId="0" xfId="0" applyFont="1" applyFill="1" applyBorder="1"/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39" fontId="6" fillId="7" borderId="10" xfId="0" applyNumberFormat="1" applyFont="1" applyFill="1" applyBorder="1" applyAlignment="1">
      <alignment horizontal="right" vertical="center" wrapText="1"/>
    </xf>
    <xf numFmtId="39" fontId="6" fillId="0" borderId="0" xfId="0" applyNumberFormat="1" applyFont="1" applyFill="1" applyBorder="1" applyAlignment="1">
      <alignment horizontal="right" vertical="center" wrapText="1"/>
    </xf>
    <xf numFmtId="49" fontId="8" fillId="3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left"/>
    </xf>
    <xf numFmtId="39" fontId="8" fillId="3" borderId="10" xfId="0" applyNumberFormat="1" applyFont="1" applyFill="1" applyBorder="1"/>
    <xf numFmtId="39" fontId="8" fillId="0" borderId="0" xfId="0" applyNumberFormat="1" applyFont="1" applyFill="1" applyBorder="1"/>
    <xf numFmtId="49" fontId="8" fillId="4" borderId="10" xfId="0" applyNumberFormat="1" applyFont="1" applyFill="1" applyBorder="1" applyAlignment="1">
      <alignment horizontal="center"/>
    </xf>
    <xf numFmtId="49" fontId="8" fillId="4" borderId="10" xfId="0" applyNumberFormat="1" applyFont="1" applyFill="1" applyBorder="1" applyAlignment="1">
      <alignment horizontal="left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left"/>
    </xf>
    <xf numFmtId="39" fontId="8" fillId="4" borderId="10" xfId="0" applyNumberFormat="1" applyFont="1" applyFill="1" applyBorder="1"/>
    <xf numFmtId="0" fontId="9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0" fontId="9" fillId="0" borderId="1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39" fontId="9" fillId="0" borderId="0" xfId="0" applyNumberFormat="1" applyFont="1" applyFill="1" applyBorder="1"/>
    <xf numFmtId="39" fontId="9" fillId="0" borderId="10" xfId="0" applyNumberFormat="1" applyFont="1" applyFill="1" applyBorder="1"/>
    <xf numFmtId="0" fontId="9" fillId="0" borderId="11" xfId="0" applyNumberFormat="1" applyFont="1" applyBorder="1" applyAlignment="1">
      <alignment horizontal="left"/>
    </xf>
    <xf numFmtId="39" fontId="9" fillId="0" borderId="11" xfId="0" applyNumberFormat="1" applyFont="1" applyFill="1" applyBorder="1"/>
    <xf numFmtId="0" fontId="10" fillId="6" borderId="12" xfId="0" applyNumberFormat="1" applyFont="1" applyFill="1" applyBorder="1" applyAlignment="1">
      <alignment horizontal="center"/>
    </xf>
    <xf numFmtId="4" fontId="10" fillId="6" borderId="13" xfId="0" applyNumberFormat="1" applyFont="1" applyFill="1" applyBorder="1" applyAlignment="1">
      <alignment horizontal="center"/>
    </xf>
    <xf numFmtId="39" fontId="9" fillId="0" borderId="0" xfId="0" applyNumberFormat="1" applyFont="1" applyBorder="1"/>
    <xf numFmtId="0" fontId="7" fillId="0" borderId="10" xfId="0" applyFont="1" applyBorder="1"/>
    <xf numFmtId="4" fontId="7" fillId="0" borderId="0" xfId="0" applyNumberFormat="1" applyFont="1" applyBorder="1"/>
    <xf numFmtId="39" fontId="7" fillId="0" borderId="0" xfId="0" applyNumberFormat="1" applyFont="1" applyBorder="1"/>
    <xf numFmtId="0" fontId="7" fillId="0" borderId="0" xfId="0" applyFont="1" applyBorder="1"/>
    <xf numFmtId="0" fontId="11" fillId="3" borderId="1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11" fillId="4" borderId="10" xfId="0" applyFont="1" applyFill="1" applyBorder="1" applyAlignment="1">
      <alignment horizontal="center"/>
    </xf>
    <xf numFmtId="165" fontId="9" fillId="0" borderId="10" xfId="0" applyNumberFormat="1" applyFont="1" applyBorder="1"/>
    <xf numFmtId="0" fontId="10" fillId="6" borderId="0" xfId="0" applyFont="1" applyFill="1" applyAlignment="1">
      <alignment horizontal="center"/>
    </xf>
    <xf numFmtId="4" fontId="10" fillId="6" borderId="0" xfId="0" applyNumberFormat="1" applyFont="1" applyFill="1" applyAlignment="1">
      <alignment horizontal="center"/>
    </xf>
    <xf numFmtId="4" fontId="7" fillId="0" borderId="0" xfId="0" applyNumberFormat="1" applyFont="1"/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/>
    <xf numFmtId="166" fontId="13" fillId="0" borderId="15" xfId="1" applyNumberFormat="1" applyFont="1" applyFill="1" applyBorder="1" applyAlignment="1"/>
    <xf numFmtId="43" fontId="14" fillId="0" borderId="15" xfId="1" applyFont="1" applyBorder="1"/>
    <xf numFmtId="43" fontId="14" fillId="0" borderId="15" xfId="0" applyNumberFormat="1" applyFont="1" applyFill="1" applyBorder="1"/>
    <xf numFmtId="43" fontId="14" fillId="0" borderId="16" xfId="1" applyFont="1" applyBorder="1"/>
    <xf numFmtId="0" fontId="13" fillId="0" borderId="17" xfId="0" applyFont="1" applyFill="1" applyBorder="1" applyAlignment="1">
      <alignment horizontal="center"/>
    </xf>
    <xf numFmtId="0" fontId="13" fillId="0" borderId="10" xfId="0" applyFont="1" applyFill="1" applyBorder="1" applyAlignment="1"/>
    <xf numFmtId="166" fontId="13" fillId="0" borderId="10" xfId="1" applyNumberFormat="1" applyFont="1" applyFill="1" applyBorder="1" applyAlignment="1"/>
    <xf numFmtId="43" fontId="14" fillId="0" borderId="10" xfId="1" applyFont="1" applyBorder="1"/>
    <xf numFmtId="43" fontId="14" fillId="0" borderId="10" xfId="0" applyNumberFormat="1" applyFont="1" applyFill="1" applyBorder="1"/>
    <xf numFmtId="43" fontId="14" fillId="0" borderId="18" xfId="1" applyFont="1" applyBorder="1"/>
    <xf numFmtId="0" fontId="15" fillId="6" borderId="6" xfId="0" applyFont="1" applyFill="1" applyBorder="1" applyAlignment="1">
      <alignment horizontal="center"/>
    </xf>
    <xf numFmtId="0" fontId="15" fillId="6" borderId="7" xfId="0" applyFont="1" applyFill="1" applyBorder="1"/>
    <xf numFmtId="166" fontId="15" fillId="6" borderId="7" xfId="0" applyNumberFormat="1" applyFont="1" applyFill="1" applyBorder="1"/>
    <xf numFmtId="0" fontId="9" fillId="0" borderId="10" xfId="0" applyNumberFormat="1" applyFont="1" applyBorder="1" applyAlignment="1">
      <alignment horizontal="left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164" fontId="16" fillId="7" borderId="1" xfId="2" applyNumberFormat="1" applyFont="1" applyFill="1" applyBorder="1" applyAlignment="1">
      <alignment horizontal="center" vertical="center"/>
    </xf>
    <xf numFmtId="164" fontId="16" fillId="7" borderId="2" xfId="2" applyNumberFormat="1" applyFont="1" applyFill="1" applyBorder="1" applyAlignment="1">
      <alignment horizontal="center" vertical="center"/>
    </xf>
    <xf numFmtId="164" fontId="16" fillId="7" borderId="3" xfId="2" applyNumberFormat="1" applyFont="1" applyFill="1" applyBorder="1" applyAlignment="1">
      <alignment horizontal="center" vertical="center"/>
    </xf>
    <xf numFmtId="164" fontId="5" fillId="7" borderId="4" xfId="2" applyNumberFormat="1" applyFont="1" applyFill="1" applyBorder="1" applyAlignment="1">
      <alignment horizontal="center" vertical="center"/>
    </xf>
    <xf numFmtId="164" fontId="5" fillId="7" borderId="0" xfId="2" applyNumberFormat="1" applyFont="1" applyFill="1" applyBorder="1" applyAlignment="1">
      <alignment horizontal="center" vertical="center"/>
    </xf>
    <xf numFmtId="164" fontId="5" fillId="7" borderId="5" xfId="2" applyNumberFormat="1" applyFont="1" applyFill="1" applyBorder="1" applyAlignment="1">
      <alignment horizontal="center" vertical="center"/>
    </xf>
    <xf numFmtId="164" fontId="6" fillId="7" borderId="4" xfId="2" applyNumberFormat="1" applyFont="1" applyFill="1" applyBorder="1" applyAlignment="1">
      <alignment horizontal="center" vertical="center"/>
    </xf>
    <xf numFmtId="164" fontId="6" fillId="7" borderId="0" xfId="2" applyNumberFormat="1" applyFont="1" applyFill="1" applyBorder="1" applyAlignment="1">
      <alignment horizontal="center" vertical="center"/>
    </xf>
    <xf numFmtId="164" fontId="6" fillId="7" borderId="5" xfId="2" applyNumberFormat="1" applyFont="1" applyFill="1" applyBorder="1" applyAlignment="1">
      <alignment horizontal="center" vertical="center"/>
    </xf>
    <xf numFmtId="164" fontId="4" fillId="7" borderId="4" xfId="2" applyNumberFormat="1" applyFont="1" applyFill="1" applyBorder="1" applyAlignment="1">
      <alignment horizontal="center" vertical="center"/>
    </xf>
    <xf numFmtId="164" fontId="4" fillId="7" borderId="0" xfId="2" applyNumberFormat="1" applyFont="1" applyFill="1" applyBorder="1" applyAlignment="1">
      <alignment horizontal="center" vertical="center"/>
    </xf>
    <xf numFmtId="164" fontId="4" fillId="7" borderId="5" xfId="2" applyNumberFormat="1" applyFont="1" applyFill="1" applyBorder="1" applyAlignment="1">
      <alignment horizontal="center" vertical="center"/>
    </xf>
    <xf numFmtId="0" fontId="7" fillId="7" borderId="6" xfId="0" applyFont="1" applyFill="1" applyBorder="1"/>
    <xf numFmtId="0" fontId="7" fillId="7" borderId="7" xfId="0" applyFont="1" applyFill="1" applyBorder="1"/>
    <xf numFmtId="0" fontId="2" fillId="7" borderId="7" xfId="0" applyFont="1" applyFill="1" applyBorder="1" applyAlignment="1">
      <alignment horizontal="right"/>
    </xf>
    <xf numFmtId="168" fontId="17" fillId="7" borderId="8" xfId="0" applyNumberFormat="1" applyFont="1" applyFill="1" applyBorder="1"/>
    <xf numFmtId="0" fontId="8" fillId="8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104773</xdr:colOff>
      <xdr:row>0</xdr:row>
      <xdr:rowOff>200024</xdr:rowOff>
    </xdr:from>
    <xdr:to>
      <xdr:col>1</xdr:col>
      <xdr:colOff>243558</xdr:colOff>
      <xdr:row>5</xdr:row>
      <xdr:rowOff>88346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3" y="200024"/>
          <a:ext cx="681710" cy="736047"/>
        </a:xfrm>
        <a:prstGeom prst="rect">
          <a:avLst/>
        </a:prstGeom>
      </xdr:spPr>
    </xdr:pic>
    <xdr:clientData/>
  </xdr:twoCellAnchor>
  <xdr:twoCellAnchor editAs="oneCell">
    <xdr:from>
      <xdr:col>8</xdr:col>
      <xdr:colOff>57152</xdr:colOff>
      <xdr:row>0</xdr:row>
      <xdr:rowOff>0</xdr:rowOff>
    </xdr:from>
    <xdr:to>
      <xdr:col>8</xdr:col>
      <xdr:colOff>1028700</xdr:colOff>
      <xdr:row>4</xdr:row>
      <xdr:rowOff>129755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2" y="0"/>
          <a:ext cx="971548" cy="834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esktop/2022%20pbr%20resumen%20de%20ga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prop"/>
      <sheetName val="r28 (3)"/>
      <sheetName val="fortamun"/>
      <sheetName val="r28 (2)"/>
      <sheetName val="Hoja4"/>
      <sheetName val="r28"/>
      <sheetName val="Plantilla Actualizada"/>
      <sheetName val="Hoja1"/>
      <sheetName val="COG"/>
      <sheetName val="Hoja7"/>
      <sheetName val="PLANTILLA PERSONAL 2020 (2)"/>
      <sheetName val="Hoja6"/>
      <sheetName val="Hoja8"/>
      <sheetName val="RESUMEN (2)"/>
      <sheetName val="RESUMEN"/>
      <sheetName val="CRI-COG"/>
      <sheetName val="PLANTILLA PERSONAL 2021"/>
      <sheetName val="TABULADOR PLAZAS-SUELDOS 2021"/>
      <sheetName val="GC-IP21"/>
      <sheetName val="GC-PR28_21"/>
      <sheetName val="GC-IDCFE_21 "/>
      <sheetName val="GC-IDCFF_21"/>
      <sheetName val="FAISM21"/>
      <sheetName val="CAT POSPRE"/>
      <sheetName val="FORTAMUN21"/>
      <sheetName val="CE CC 2021"/>
      <sheetName val="CE ET 2021"/>
      <sheetName val="CEEFISE 2021"/>
      <sheetName val="CE DEUDA 2021"/>
      <sheetName val="CB 2021"/>
      <sheetName val="Hoja5"/>
      <sheetName val="Hoja11"/>
      <sheetName val="Hoja2"/>
      <sheetName val="Hoja18"/>
      <sheetName val="R_GR_2020"/>
      <sheetName val="R_CECC_2020"/>
      <sheetName val="R_FAISM_2020"/>
      <sheetName val="R_CB_2020"/>
      <sheetName val="R_CONV FED ET 20"/>
      <sheetName val="R_CONV EST ET 20"/>
      <sheetName val="R_CONV MACRO GEG"/>
      <sheetName val="R_GC_2018"/>
      <sheetName val="R_FISE_2020"/>
      <sheetName val="Hoja13"/>
      <sheetName val="Hoja14"/>
      <sheetName val="Hoja3"/>
      <sheetName val="GC-PR28_20 (2)"/>
      <sheetName val="Hoja10"/>
      <sheetName val="DATOS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A2">
            <v>7611</v>
          </cell>
          <cell r="B2">
            <v>121117611</v>
          </cell>
          <cell r="C2" t="str">
            <v>Depositos a largo plazo en moneda nacional</v>
          </cell>
        </row>
        <row r="3">
          <cell r="A3">
            <v>7621</v>
          </cell>
          <cell r="B3">
            <v>121127621</v>
          </cell>
          <cell r="C3" t="str">
            <v>Depositos a largo plazo en moneda extranjera</v>
          </cell>
        </row>
        <row r="4">
          <cell r="A4">
            <v>7311</v>
          </cell>
          <cell r="B4">
            <v>121217311</v>
          </cell>
          <cell r="C4" t="str">
            <v>Adquisición de bonos</v>
          </cell>
        </row>
        <row r="5">
          <cell r="A5">
            <v>7312</v>
          </cell>
          <cell r="B5">
            <v>121217312</v>
          </cell>
          <cell r="C5" t="str">
            <v>Adquisición de acciones</v>
          </cell>
        </row>
        <row r="6">
          <cell r="A6">
            <v>7313</v>
          </cell>
          <cell r="B6">
            <v>121217313</v>
          </cell>
          <cell r="C6" t="str">
            <v>Fideicomisos p  adquisición de títulos de crédito</v>
          </cell>
        </row>
        <row r="7">
          <cell r="A7">
            <v>7321</v>
          </cell>
          <cell r="B7">
            <v>121227321</v>
          </cell>
          <cell r="C7" t="str">
            <v>Valores represent deuda adq c fines polit econ</v>
          </cell>
        </row>
        <row r="8">
          <cell r="A8">
            <v>7331</v>
          </cell>
          <cell r="B8">
            <v>121227331</v>
          </cell>
          <cell r="C8" t="str">
            <v>Valores represent deuda adq c fines gestde liq</v>
          </cell>
        </row>
        <row r="9">
          <cell r="A9">
            <v>7341</v>
          </cell>
          <cell r="B9">
            <v>121237341</v>
          </cell>
          <cell r="C9" t="str">
            <v>Oblig negoc adq c fines de politica economica</v>
          </cell>
        </row>
        <row r="10">
          <cell r="A10">
            <v>7351</v>
          </cell>
          <cell r="B10">
            <v>121237351</v>
          </cell>
          <cell r="C10" t="str">
            <v>Oblig negoc adq c fines de gestion de liquidez</v>
          </cell>
        </row>
        <row r="11">
          <cell r="A11">
            <v>7391</v>
          </cell>
          <cell r="B11">
            <v>121297391</v>
          </cell>
          <cell r="C11" t="str">
            <v>Otros valores</v>
          </cell>
        </row>
        <row r="12">
          <cell r="A12">
            <v>7541</v>
          </cell>
          <cell r="B12">
            <v>121347541</v>
          </cell>
          <cell r="C12" t="str">
            <v>Inver fideicomisos pub no empres y no financ</v>
          </cell>
        </row>
        <row r="13">
          <cell r="A13">
            <v>7581</v>
          </cell>
          <cell r="B13">
            <v>121387581</v>
          </cell>
          <cell r="C13" t="str">
            <v>Inversiones de fideicomisos de municipios</v>
          </cell>
        </row>
        <row r="14">
          <cell r="A14">
            <v>7211</v>
          </cell>
          <cell r="B14">
            <v>121417211</v>
          </cell>
          <cell r="C14" t="str">
            <v>Accy ParticCapen entParaestno empresy no fin</v>
          </cell>
        </row>
        <row r="15">
          <cell r="A15">
            <v>7411</v>
          </cell>
          <cell r="B15">
            <v>122417411</v>
          </cell>
          <cell r="C15" t="str">
            <v>Conc de prest ent paraest c fines polit econ</v>
          </cell>
        </row>
        <row r="16">
          <cell r="A16">
            <v>7991</v>
          </cell>
          <cell r="B16" t="str">
            <v>---------</v>
          </cell>
          <cell r="C16" t="str">
            <v>Erogaciones complementarias</v>
          </cell>
        </row>
        <row r="17">
          <cell r="A17">
            <v>5811</v>
          </cell>
          <cell r="B17">
            <v>123105811</v>
          </cell>
          <cell r="C17" t="str">
            <v>Terrenos</v>
          </cell>
        </row>
        <row r="18">
          <cell r="A18">
            <v>5821</v>
          </cell>
          <cell r="B18">
            <v>123205821</v>
          </cell>
          <cell r="C18" t="str">
            <v>Viviendas</v>
          </cell>
        </row>
        <row r="19">
          <cell r="A19">
            <v>5831</v>
          </cell>
          <cell r="B19">
            <v>123305831</v>
          </cell>
          <cell r="C19" t="str">
            <v>Edificios e instalaciones</v>
          </cell>
        </row>
        <row r="20">
          <cell r="A20">
            <v>5891</v>
          </cell>
          <cell r="B20">
            <v>123405891</v>
          </cell>
          <cell r="C20" t="str">
            <v>Infraestructura</v>
          </cell>
        </row>
        <row r="21">
          <cell r="A21">
            <v>6111</v>
          </cell>
          <cell r="B21">
            <v>123516111</v>
          </cell>
          <cell r="C21" t="str">
            <v>Edificación habitacional</v>
          </cell>
        </row>
        <row r="22">
          <cell r="A22">
            <v>6121</v>
          </cell>
          <cell r="B22">
            <v>123526121</v>
          </cell>
          <cell r="C22" t="str">
            <v>Edificación no habitacional</v>
          </cell>
        </row>
        <row r="23">
          <cell r="A23">
            <v>6131</v>
          </cell>
          <cell r="B23">
            <v>123536131</v>
          </cell>
          <cell r="C23" t="str">
            <v>Constr obras p abastecde agua petróleo gas el</v>
          </cell>
        </row>
        <row r="24">
          <cell r="A24">
            <v>6141</v>
          </cell>
          <cell r="B24">
            <v>123546141</v>
          </cell>
          <cell r="C24" t="str">
            <v>División de terrenos y Constr de obras de urbaniz</v>
          </cell>
        </row>
        <row r="25">
          <cell r="A25">
            <v>6151</v>
          </cell>
          <cell r="B25">
            <v>123556151</v>
          </cell>
          <cell r="C25" t="str">
            <v>Construcción de vías de comunicación</v>
          </cell>
        </row>
        <row r="26">
          <cell r="A26">
            <v>6161</v>
          </cell>
          <cell r="B26">
            <v>123566161</v>
          </cell>
          <cell r="C26" t="str">
            <v>Otras construcc de ingeniería civil u obra pesada</v>
          </cell>
        </row>
        <row r="27">
          <cell r="A27">
            <v>6171</v>
          </cell>
          <cell r="B27">
            <v>123576171</v>
          </cell>
          <cell r="C27" t="str">
            <v>Instalaciones y equipamiento en construcciones</v>
          </cell>
        </row>
        <row r="28">
          <cell r="A28">
            <v>6191</v>
          </cell>
          <cell r="B28">
            <v>123596191</v>
          </cell>
          <cell r="C28" t="str">
            <v>Trabajos de acabados en edificaciones y otros trab</v>
          </cell>
        </row>
        <row r="29">
          <cell r="A29">
            <v>6211</v>
          </cell>
          <cell r="B29">
            <v>123616211</v>
          </cell>
          <cell r="C29" t="str">
            <v>Edificación habitacional</v>
          </cell>
        </row>
        <row r="30">
          <cell r="A30">
            <v>6221</v>
          </cell>
          <cell r="B30">
            <v>123626221</v>
          </cell>
          <cell r="C30" t="str">
            <v>Edificación no habitacional</v>
          </cell>
        </row>
        <row r="31">
          <cell r="A31">
            <v>6231</v>
          </cell>
          <cell r="B31">
            <v>123636231</v>
          </cell>
          <cell r="C31" t="str">
            <v>Constr de obras p abastecde agua petróleo gas</v>
          </cell>
        </row>
        <row r="32">
          <cell r="A32">
            <v>6241</v>
          </cell>
          <cell r="B32">
            <v>123646241</v>
          </cell>
          <cell r="C32" t="str">
            <v>División de terrenos y Constr de obras de urbaniz</v>
          </cell>
        </row>
        <row r="33">
          <cell r="A33">
            <v>6251</v>
          </cell>
          <cell r="B33">
            <v>123656251</v>
          </cell>
          <cell r="C33" t="str">
            <v>Construcción de vías de comunicación</v>
          </cell>
        </row>
        <row r="34">
          <cell r="A34">
            <v>6261</v>
          </cell>
          <cell r="B34">
            <v>123666261</v>
          </cell>
          <cell r="C34" t="str">
            <v>Otras construcciones de ingeniería civil u obra pe</v>
          </cell>
        </row>
        <row r="35">
          <cell r="A35">
            <v>6271</v>
          </cell>
          <cell r="B35">
            <v>123676271</v>
          </cell>
          <cell r="C35" t="str">
            <v>Instalaciones y equipamiento en construcciones</v>
          </cell>
        </row>
        <row r="36">
          <cell r="A36">
            <v>6291</v>
          </cell>
          <cell r="B36">
            <v>123696291</v>
          </cell>
          <cell r="C36" t="str">
            <v>Trabajos de acabados en edificaciones y otros trab</v>
          </cell>
        </row>
        <row r="37">
          <cell r="A37">
            <v>5111</v>
          </cell>
          <cell r="B37">
            <v>124115111</v>
          </cell>
          <cell r="C37" t="str">
            <v>Muebles de oficina y estantería</v>
          </cell>
        </row>
        <row r="38">
          <cell r="A38">
            <v>5121</v>
          </cell>
          <cell r="B38">
            <v>124125121</v>
          </cell>
          <cell r="C38" t="str">
            <v>Muebles excepto de oficina y estantería</v>
          </cell>
        </row>
        <row r="39">
          <cell r="A39">
            <v>5151</v>
          </cell>
          <cell r="B39">
            <v>124135151</v>
          </cell>
          <cell r="C39" t="str">
            <v>Computadoras y equipo periférico</v>
          </cell>
        </row>
        <row r="40">
          <cell r="A40">
            <v>5152</v>
          </cell>
          <cell r="B40">
            <v>124135152</v>
          </cell>
          <cell r="C40" t="str">
            <v>Medios magnéticos y ópticos</v>
          </cell>
        </row>
        <row r="41">
          <cell r="A41">
            <v>5191</v>
          </cell>
          <cell r="B41">
            <v>124195191</v>
          </cell>
          <cell r="C41" t="str">
            <v>Otros mobiliarios y equipos de administración</v>
          </cell>
        </row>
        <row r="42">
          <cell r="A42">
            <v>5192</v>
          </cell>
          <cell r="B42">
            <v>124195192</v>
          </cell>
          <cell r="C42" t="str">
            <v>Mobiliario y equipo para comercio y servicios</v>
          </cell>
        </row>
        <row r="43">
          <cell r="A43">
            <v>5211</v>
          </cell>
          <cell r="B43">
            <v>124215211</v>
          </cell>
          <cell r="C43" t="str">
            <v>Equipo de audio y de video</v>
          </cell>
        </row>
        <row r="44">
          <cell r="A44">
            <v>5221</v>
          </cell>
          <cell r="B44">
            <v>124225221</v>
          </cell>
          <cell r="C44" t="str">
            <v>Aparatos deportivos</v>
          </cell>
        </row>
        <row r="45">
          <cell r="A45">
            <v>5231</v>
          </cell>
          <cell r="B45">
            <v>124235231</v>
          </cell>
          <cell r="C45" t="str">
            <v>Camaras fotograficas y de video</v>
          </cell>
        </row>
        <row r="46">
          <cell r="A46">
            <v>5291</v>
          </cell>
          <cell r="B46">
            <v>124295291</v>
          </cell>
          <cell r="C46" t="str">
            <v>Otro mobiliario y equipo educacional y recreativo</v>
          </cell>
        </row>
        <row r="47">
          <cell r="A47">
            <v>5311</v>
          </cell>
          <cell r="B47">
            <v>124315311</v>
          </cell>
          <cell r="C47" t="str">
            <v>Equipo para uso médico dental y para laboratorio</v>
          </cell>
        </row>
        <row r="48">
          <cell r="A48">
            <v>5321</v>
          </cell>
          <cell r="B48">
            <v>124325321</v>
          </cell>
          <cell r="C48" t="str">
            <v>Instrumentos médicos</v>
          </cell>
        </row>
        <row r="49">
          <cell r="A49">
            <v>5322</v>
          </cell>
          <cell r="B49">
            <v>124325322</v>
          </cell>
          <cell r="C49" t="str">
            <v>Instrumentos de laboratorio</v>
          </cell>
        </row>
        <row r="50">
          <cell r="A50">
            <v>5411</v>
          </cell>
          <cell r="B50">
            <v>124415411</v>
          </cell>
          <cell r="C50" t="str">
            <v>Automóviles y camiones</v>
          </cell>
        </row>
        <row r="51">
          <cell r="A51">
            <v>5421</v>
          </cell>
          <cell r="B51">
            <v>124425421</v>
          </cell>
          <cell r="C51" t="str">
            <v>Carrocerías y remolques</v>
          </cell>
        </row>
        <row r="52">
          <cell r="A52">
            <v>5431</v>
          </cell>
          <cell r="B52">
            <v>124435431</v>
          </cell>
          <cell r="C52" t="str">
            <v>Equipo aeroespacial</v>
          </cell>
        </row>
        <row r="53">
          <cell r="A53">
            <v>5441</v>
          </cell>
          <cell r="B53">
            <v>124445441</v>
          </cell>
          <cell r="C53" t="str">
            <v>Equipo ferroviario</v>
          </cell>
        </row>
        <row r="54">
          <cell r="A54">
            <v>5451</v>
          </cell>
          <cell r="B54">
            <v>124455451</v>
          </cell>
          <cell r="C54" t="str">
            <v>Embarcaciones</v>
          </cell>
        </row>
        <row r="55">
          <cell r="A55">
            <v>5491</v>
          </cell>
          <cell r="B55">
            <v>124495491</v>
          </cell>
          <cell r="C55" t="str">
            <v>Otro equipo de transporte</v>
          </cell>
        </row>
        <row r="56">
          <cell r="A56">
            <v>5511</v>
          </cell>
          <cell r="B56">
            <v>124505511</v>
          </cell>
          <cell r="C56" t="str">
            <v>Equipo de defensa y de seguridad</v>
          </cell>
        </row>
        <row r="57">
          <cell r="A57">
            <v>5611</v>
          </cell>
          <cell r="B57">
            <v>124615611</v>
          </cell>
          <cell r="C57" t="str">
            <v>Maquinaria y equipo agropecuario</v>
          </cell>
        </row>
        <row r="58">
          <cell r="A58">
            <v>5621</v>
          </cell>
          <cell r="B58">
            <v>124625621</v>
          </cell>
          <cell r="C58" t="str">
            <v>Maquinaria y equipo industrial</v>
          </cell>
        </row>
        <row r="59">
          <cell r="A59">
            <v>5631</v>
          </cell>
          <cell r="B59">
            <v>124635631</v>
          </cell>
          <cell r="C59" t="str">
            <v>Maquinaria y equipo de construccion</v>
          </cell>
        </row>
        <row r="60">
          <cell r="A60">
            <v>5641</v>
          </cell>
          <cell r="B60">
            <v>124645641</v>
          </cell>
          <cell r="C60" t="str">
            <v>Sistemas de aire acondicionado calefacción y refr</v>
          </cell>
        </row>
        <row r="61">
          <cell r="A61">
            <v>5651</v>
          </cell>
          <cell r="B61">
            <v>124655651</v>
          </cell>
          <cell r="C61" t="str">
            <v>Equipo de comunicación y telecomunicacion</v>
          </cell>
        </row>
        <row r="62">
          <cell r="A62">
            <v>5661</v>
          </cell>
          <cell r="B62">
            <v>124665661</v>
          </cell>
          <cell r="C62" t="str">
            <v>Accesorios de iluminación</v>
          </cell>
        </row>
        <row r="63">
          <cell r="A63">
            <v>5662</v>
          </cell>
          <cell r="B63">
            <v>124665662</v>
          </cell>
          <cell r="C63" t="str">
            <v>Aparatos eléctricos de uso doméstico</v>
          </cell>
        </row>
        <row r="64">
          <cell r="A64">
            <v>5663</v>
          </cell>
          <cell r="B64">
            <v>124665663</v>
          </cell>
          <cell r="C64" t="str">
            <v>Eq de generación y distrib de energía eléctrica</v>
          </cell>
        </row>
        <row r="65">
          <cell r="A65">
            <v>5671</v>
          </cell>
          <cell r="B65">
            <v>124675671</v>
          </cell>
          <cell r="C65" t="str">
            <v>Herramientas y maquinas  herramienta</v>
          </cell>
        </row>
        <row r="66">
          <cell r="A66">
            <v>5691</v>
          </cell>
          <cell r="B66">
            <v>124695691</v>
          </cell>
          <cell r="C66" t="str">
            <v>Otros equipos</v>
          </cell>
        </row>
        <row r="67">
          <cell r="A67">
            <v>5131</v>
          </cell>
          <cell r="B67">
            <v>124715131</v>
          </cell>
          <cell r="C67" t="str">
            <v>Libros revistas y otros elementos coleccionables</v>
          </cell>
        </row>
        <row r="68">
          <cell r="A68">
            <v>5132</v>
          </cell>
          <cell r="B68">
            <v>124715132</v>
          </cell>
          <cell r="C68" t="str">
            <v>Bienes muebles inalienables e imprescriptibles</v>
          </cell>
        </row>
        <row r="69">
          <cell r="A69">
            <v>5133</v>
          </cell>
          <cell r="B69">
            <v>124715133</v>
          </cell>
          <cell r="C69" t="str">
            <v>Otros bienes artísticos culturales y científicos</v>
          </cell>
        </row>
        <row r="70">
          <cell r="A70">
            <v>5141</v>
          </cell>
          <cell r="B70">
            <v>124725141</v>
          </cell>
          <cell r="C70" t="str">
            <v>Objetos valiosos</v>
          </cell>
        </row>
        <row r="71">
          <cell r="A71">
            <v>5711</v>
          </cell>
          <cell r="B71">
            <v>124815711</v>
          </cell>
          <cell r="C71" t="str">
            <v>Bovinos</v>
          </cell>
        </row>
        <row r="72">
          <cell r="A72">
            <v>5721</v>
          </cell>
          <cell r="B72">
            <v>124825721</v>
          </cell>
          <cell r="C72" t="str">
            <v>Porcinos</v>
          </cell>
        </row>
        <row r="73">
          <cell r="A73">
            <v>5731</v>
          </cell>
          <cell r="B73">
            <v>124835731</v>
          </cell>
          <cell r="C73" t="str">
            <v>Aves</v>
          </cell>
        </row>
        <row r="74">
          <cell r="A74">
            <v>5741</v>
          </cell>
          <cell r="B74">
            <v>124845741</v>
          </cell>
          <cell r="C74" t="str">
            <v>Ovinos y caprinos</v>
          </cell>
        </row>
        <row r="75">
          <cell r="A75">
            <v>5751</v>
          </cell>
          <cell r="B75">
            <v>124855751</v>
          </cell>
          <cell r="C75" t="str">
            <v>Peces y acuicultura</v>
          </cell>
        </row>
        <row r="76">
          <cell r="A76">
            <v>5761</v>
          </cell>
          <cell r="B76">
            <v>124865761</v>
          </cell>
          <cell r="C76" t="str">
            <v>Equinos</v>
          </cell>
        </row>
        <row r="77">
          <cell r="A77">
            <v>5771</v>
          </cell>
          <cell r="B77">
            <v>124875771</v>
          </cell>
          <cell r="C77" t="str">
            <v>Especies menores y de zoológico</v>
          </cell>
        </row>
        <row r="78">
          <cell r="A78">
            <v>5781</v>
          </cell>
          <cell r="B78">
            <v>124885781</v>
          </cell>
          <cell r="C78" t="str">
            <v>Arboles y plantas</v>
          </cell>
        </row>
        <row r="79">
          <cell r="A79">
            <v>5791</v>
          </cell>
          <cell r="B79">
            <v>124895791</v>
          </cell>
          <cell r="C79" t="str">
            <v>Otros activos biologicos</v>
          </cell>
        </row>
        <row r="80">
          <cell r="A80">
            <v>5911</v>
          </cell>
          <cell r="B80">
            <v>125105911</v>
          </cell>
          <cell r="C80" t="str">
            <v>Software</v>
          </cell>
        </row>
        <row r="81">
          <cell r="A81">
            <v>5921</v>
          </cell>
          <cell r="B81">
            <v>125215921</v>
          </cell>
          <cell r="C81" t="str">
            <v>Patentes</v>
          </cell>
        </row>
        <row r="82">
          <cell r="A82">
            <v>5951</v>
          </cell>
          <cell r="B82">
            <v>125315951</v>
          </cell>
          <cell r="C82" t="str">
            <v>Concesiones</v>
          </cell>
        </row>
        <row r="83">
          <cell r="A83">
            <v>5971</v>
          </cell>
          <cell r="B83">
            <v>125415971</v>
          </cell>
          <cell r="C83" t="str">
            <v>Licencias informaticas e intelectuales</v>
          </cell>
        </row>
        <row r="84">
          <cell r="A84">
            <v>5981</v>
          </cell>
          <cell r="B84">
            <v>125425981</v>
          </cell>
          <cell r="C84" t="str">
            <v>Licencias industriales comerciales y otras</v>
          </cell>
        </row>
        <row r="85">
          <cell r="A85">
            <v>5991</v>
          </cell>
          <cell r="B85">
            <v>125905991</v>
          </cell>
          <cell r="C85" t="str">
            <v>Otros activos intangibles</v>
          </cell>
        </row>
        <row r="86">
          <cell r="A86">
            <v>6311</v>
          </cell>
          <cell r="B86">
            <v>127106311</v>
          </cell>
          <cell r="C86" t="str">
            <v>Estudios e investigaciones</v>
          </cell>
        </row>
        <row r="87">
          <cell r="A87">
            <v>6321</v>
          </cell>
          <cell r="B87">
            <v>127106321</v>
          </cell>
          <cell r="C87" t="str">
            <v>Ejec d Proy de Desar Productiv</v>
          </cell>
        </row>
        <row r="88">
          <cell r="A88">
            <v>9111</v>
          </cell>
          <cell r="B88">
            <v>213129111</v>
          </cell>
          <cell r="C88" t="str">
            <v>AMORT. DE LA DEUDA INTERNA CON INSTIT. DE CRÉDITO</v>
          </cell>
        </row>
        <row r="89">
          <cell r="A89">
            <v>9112</v>
          </cell>
          <cell r="B89">
            <v>213129112</v>
          </cell>
          <cell r="C89" t="str">
            <v>AMORT. DE LA DEUDA INTERNA CON INSTIT. GEG</v>
          </cell>
        </row>
        <row r="90">
          <cell r="A90">
            <v>1111</v>
          </cell>
          <cell r="B90">
            <v>511101111</v>
          </cell>
          <cell r="C90" t="str">
            <v>Dietas</v>
          </cell>
        </row>
        <row r="91">
          <cell r="A91">
            <v>1121</v>
          </cell>
          <cell r="B91">
            <v>511101121</v>
          </cell>
          <cell r="C91" t="str">
            <v>Haberes</v>
          </cell>
        </row>
        <row r="92">
          <cell r="A92">
            <v>1131</v>
          </cell>
          <cell r="B92">
            <v>511101131</v>
          </cell>
          <cell r="C92" t="str">
            <v>Sueldos Base</v>
          </cell>
        </row>
        <row r="93">
          <cell r="A93">
            <v>1141</v>
          </cell>
          <cell r="B93">
            <v>511101141</v>
          </cell>
          <cell r="C93" t="str">
            <v>Remuneraciones en el extranjero</v>
          </cell>
        </row>
        <row r="94">
          <cell r="A94">
            <v>1211</v>
          </cell>
          <cell r="B94">
            <v>511201211</v>
          </cell>
          <cell r="C94" t="str">
            <v>Honorarios</v>
          </cell>
        </row>
        <row r="95">
          <cell r="A95">
            <v>1212</v>
          </cell>
          <cell r="B95">
            <v>511201212</v>
          </cell>
          <cell r="C95" t="str">
            <v>Honorarios asimilados</v>
          </cell>
        </row>
        <row r="96">
          <cell r="A96">
            <v>1221</v>
          </cell>
          <cell r="B96">
            <v>511201221</v>
          </cell>
          <cell r="C96" t="str">
            <v>Remuneraciones para eventuales</v>
          </cell>
        </row>
        <row r="97">
          <cell r="A97">
            <v>1231</v>
          </cell>
          <cell r="B97">
            <v>511201231</v>
          </cell>
          <cell r="C97" t="str">
            <v>Servicio social</v>
          </cell>
        </row>
        <row r="98">
          <cell r="A98">
            <v>1241</v>
          </cell>
          <cell r="B98">
            <v>511201241</v>
          </cell>
          <cell r="C98" t="str">
            <v>Junta de Conciliación y Arbitraje</v>
          </cell>
        </row>
        <row r="99">
          <cell r="A99">
            <v>1311</v>
          </cell>
          <cell r="B99">
            <v>511301311</v>
          </cell>
          <cell r="C99" t="str">
            <v>Prima quinquenal</v>
          </cell>
        </row>
        <row r="100">
          <cell r="A100">
            <v>1312</v>
          </cell>
          <cell r="B100">
            <v>511301312</v>
          </cell>
          <cell r="C100" t="str">
            <v>Antigüedad</v>
          </cell>
        </row>
        <row r="101">
          <cell r="A101">
            <v>1321</v>
          </cell>
          <cell r="B101">
            <v>511301321</v>
          </cell>
          <cell r="C101" t="str">
            <v>Prima Vacacional</v>
          </cell>
        </row>
        <row r="102">
          <cell r="A102">
            <v>1322</v>
          </cell>
          <cell r="B102">
            <v>511301322</v>
          </cell>
          <cell r="C102" t="str">
            <v>Prima Dominical</v>
          </cell>
        </row>
        <row r="103">
          <cell r="A103">
            <v>1323</v>
          </cell>
          <cell r="B103">
            <v>511301323</v>
          </cell>
          <cell r="C103" t="str">
            <v>Gratificación de fin de año</v>
          </cell>
        </row>
        <row r="104">
          <cell r="A104">
            <v>1331</v>
          </cell>
          <cell r="B104">
            <v>511301331</v>
          </cell>
          <cell r="C104" t="str">
            <v>Remuneraciones por horas extraordinarias</v>
          </cell>
        </row>
        <row r="105">
          <cell r="A105">
            <v>1341</v>
          </cell>
          <cell r="B105">
            <v>511301341</v>
          </cell>
          <cell r="C105" t="str">
            <v>Compensaciones por servicios eventuales</v>
          </cell>
        </row>
        <row r="106">
          <cell r="A106">
            <v>1342</v>
          </cell>
          <cell r="B106">
            <v>511301342</v>
          </cell>
          <cell r="C106" t="str">
            <v>Compensaciones por servicios</v>
          </cell>
        </row>
        <row r="107">
          <cell r="A107">
            <v>1351</v>
          </cell>
          <cell r="B107">
            <v>511301351</v>
          </cell>
          <cell r="C107" t="str">
            <v>Sobrehaberes</v>
          </cell>
        </row>
        <row r="108">
          <cell r="A108">
            <v>1361</v>
          </cell>
          <cell r="B108">
            <v>511301361</v>
          </cell>
          <cell r="C108" t="str">
            <v>Técnico especial</v>
          </cell>
        </row>
        <row r="109">
          <cell r="A109">
            <v>1371</v>
          </cell>
          <cell r="B109">
            <v>511301371</v>
          </cell>
          <cell r="C109" t="str">
            <v>Honorarios especiales</v>
          </cell>
        </row>
        <row r="110">
          <cell r="A110">
            <v>1381</v>
          </cell>
          <cell r="B110">
            <v>511301381</v>
          </cell>
          <cell r="C110" t="str">
            <v>Participaciones por vigilancia</v>
          </cell>
        </row>
        <row r="111">
          <cell r="A111">
            <v>1411</v>
          </cell>
          <cell r="B111">
            <v>511401411</v>
          </cell>
          <cell r="C111" t="str">
            <v>Aportaciones al ISSEG</v>
          </cell>
        </row>
        <row r="112">
          <cell r="A112">
            <v>1412</v>
          </cell>
          <cell r="B112">
            <v>511401412</v>
          </cell>
          <cell r="C112" t="str">
            <v>Cuotas al ISSSTE</v>
          </cell>
        </row>
        <row r="113">
          <cell r="A113">
            <v>1413</v>
          </cell>
          <cell r="B113">
            <v>511401413</v>
          </cell>
          <cell r="C113" t="str">
            <v>Aportaciones IMSS</v>
          </cell>
        </row>
        <row r="114">
          <cell r="A114">
            <v>1421</v>
          </cell>
          <cell r="B114">
            <v>511401421</v>
          </cell>
          <cell r="C114" t="str">
            <v>Aportaciones INFONAVIT</v>
          </cell>
        </row>
        <row r="115">
          <cell r="A115">
            <v>1431</v>
          </cell>
          <cell r="B115">
            <v>511401431</v>
          </cell>
          <cell r="C115" t="str">
            <v>Ahorro para el retiro</v>
          </cell>
        </row>
        <row r="116">
          <cell r="A116">
            <v>1441</v>
          </cell>
          <cell r="B116">
            <v>511401441</v>
          </cell>
          <cell r="C116" t="str">
            <v>Seguros</v>
          </cell>
        </row>
        <row r="117">
          <cell r="A117">
            <v>1511</v>
          </cell>
          <cell r="B117">
            <v>511501511</v>
          </cell>
          <cell r="C117" t="str">
            <v>Cuotas para el fondo de ahorro</v>
          </cell>
        </row>
        <row r="118">
          <cell r="A118">
            <v>1512</v>
          </cell>
          <cell r="B118">
            <v>511501512</v>
          </cell>
          <cell r="C118" t="str">
            <v>Cuotas para fondo de trabajo</v>
          </cell>
        </row>
        <row r="119">
          <cell r="A119">
            <v>1521</v>
          </cell>
          <cell r="B119">
            <v>511501521</v>
          </cell>
          <cell r="C119" t="str">
            <v>Indemnizaciones por accidentes en el trabajo</v>
          </cell>
        </row>
        <row r="120">
          <cell r="A120">
            <v>1522</v>
          </cell>
          <cell r="B120">
            <v>511501522</v>
          </cell>
          <cell r="C120" t="str">
            <v>Liquid por indem y sueldos y salarios caídos</v>
          </cell>
        </row>
        <row r="121">
          <cell r="A121">
            <v>1523</v>
          </cell>
          <cell r="B121">
            <v>511501523</v>
          </cell>
          <cell r="C121" t="str">
            <v>Pago por riesgo</v>
          </cell>
        </row>
        <row r="122">
          <cell r="A122">
            <v>1531</v>
          </cell>
          <cell r="B122">
            <v>511501531</v>
          </cell>
          <cell r="C122" t="str">
            <v>Prestaciones de retiro</v>
          </cell>
        </row>
        <row r="123">
          <cell r="A123">
            <v>1532</v>
          </cell>
          <cell r="B123">
            <v>511501532</v>
          </cell>
          <cell r="C123" t="str">
            <v>Haberes de retiro</v>
          </cell>
        </row>
        <row r="124">
          <cell r="A124">
            <v>1541</v>
          </cell>
          <cell r="B124">
            <v>511501541</v>
          </cell>
          <cell r="C124" t="str">
            <v>Prestaciones establecidas por CGT</v>
          </cell>
        </row>
        <row r="125">
          <cell r="A125">
            <v>1551</v>
          </cell>
          <cell r="B125">
            <v>511501551</v>
          </cell>
          <cell r="C125" t="str">
            <v>Capacitación de los servidores públicos</v>
          </cell>
        </row>
        <row r="126">
          <cell r="A126">
            <v>1591</v>
          </cell>
          <cell r="B126">
            <v>511501591</v>
          </cell>
          <cell r="C126" t="str">
            <v>Asignaciones adicionales al sueldo</v>
          </cell>
        </row>
        <row r="127">
          <cell r="A127">
            <v>1592</v>
          </cell>
          <cell r="B127">
            <v>511501592</v>
          </cell>
          <cell r="C127" t="str">
            <v>Otras prestaciones</v>
          </cell>
        </row>
        <row r="128">
          <cell r="A128">
            <v>1611</v>
          </cell>
          <cell r="B128" t="str">
            <v>---------</v>
          </cell>
          <cell r="C128" t="str">
            <v>Previsiones de carácter laboral</v>
          </cell>
        </row>
        <row r="129">
          <cell r="A129">
            <v>1711</v>
          </cell>
          <cell r="B129">
            <v>511601711</v>
          </cell>
          <cell r="C129" t="str">
            <v>Estímulos por productividad y eficiencia</v>
          </cell>
        </row>
        <row r="130">
          <cell r="A130">
            <v>1712</v>
          </cell>
          <cell r="B130">
            <v>511601712</v>
          </cell>
          <cell r="C130" t="str">
            <v>Estímulos al personal operativo</v>
          </cell>
        </row>
        <row r="131">
          <cell r="A131">
            <v>1721</v>
          </cell>
          <cell r="B131">
            <v>511601721</v>
          </cell>
          <cell r="C131" t="str">
            <v>Recompensas</v>
          </cell>
        </row>
        <row r="132">
          <cell r="A132">
            <v>2111</v>
          </cell>
          <cell r="B132">
            <v>512102111</v>
          </cell>
          <cell r="C132" t="str">
            <v>Materiales y útiles de oficina</v>
          </cell>
        </row>
        <row r="133">
          <cell r="A133">
            <v>2112</v>
          </cell>
          <cell r="B133">
            <v>512102112</v>
          </cell>
          <cell r="C133" t="str">
            <v>Equipos menores de oficina</v>
          </cell>
        </row>
        <row r="134">
          <cell r="A134">
            <v>2121</v>
          </cell>
          <cell r="B134">
            <v>512102121</v>
          </cell>
          <cell r="C134" t="str">
            <v>Materiales y útiles de impresión y reproducción</v>
          </cell>
        </row>
        <row r="135">
          <cell r="A135">
            <v>2131</v>
          </cell>
          <cell r="B135">
            <v>512102131</v>
          </cell>
          <cell r="C135" t="str">
            <v>Material estadístico y geográfico</v>
          </cell>
        </row>
        <row r="136">
          <cell r="A136">
            <v>2141</v>
          </cell>
          <cell r="B136">
            <v>512102141</v>
          </cell>
          <cell r="C136" t="str">
            <v>Mat y útiles de tecnologías de la Info y Com</v>
          </cell>
        </row>
        <row r="137">
          <cell r="A137">
            <v>2142</v>
          </cell>
          <cell r="B137">
            <v>512102142</v>
          </cell>
          <cell r="C137" t="str">
            <v>Equipos menores de tecnologías de la Info y Com</v>
          </cell>
        </row>
        <row r="138">
          <cell r="A138">
            <v>2151</v>
          </cell>
          <cell r="B138">
            <v>512102151</v>
          </cell>
          <cell r="C138" t="str">
            <v>Material impreso e información digital</v>
          </cell>
        </row>
        <row r="139">
          <cell r="A139">
            <v>2161</v>
          </cell>
          <cell r="B139">
            <v>512102161</v>
          </cell>
          <cell r="C139" t="str">
            <v>Material de limpieza</v>
          </cell>
        </row>
        <row r="140">
          <cell r="A140">
            <v>2171</v>
          </cell>
          <cell r="B140">
            <v>512102171</v>
          </cell>
          <cell r="C140" t="str">
            <v>Materiales y útiles de enseñanza</v>
          </cell>
        </row>
        <row r="141">
          <cell r="A141">
            <v>2181</v>
          </cell>
          <cell r="B141">
            <v>512102181</v>
          </cell>
          <cell r="C141" t="str">
            <v>Mat para el registro e identificación de bienes</v>
          </cell>
        </row>
        <row r="142">
          <cell r="A142">
            <v>2182</v>
          </cell>
          <cell r="B142">
            <v>512102182</v>
          </cell>
          <cell r="C142" t="str">
            <v>Mat para el registro e identificación de personas</v>
          </cell>
        </row>
        <row r="143">
          <cell r="A143">
            <v>2211</v>
          </cell>
          <cell r="B143">
            <v>512202211</v>
          </cell>
          <cell r="C143" t="str">
            <v>Prod Alimp efectivos participen en ProgSegPub</v>
          </cell>
        </row>
        <row r="144">
          <cell r="A144">
            <v>2212</v>
          </cell>
          <cell r="B144">
            <v>512202212</v>
          </cell>
          <cell r="C144" t="str">
            <v>Prod Alim p pers en instalac de depend y ent</v>
          </cell>
        </row>
        <row r="145">
          <cell r="A145">
            <v>2213</v>
          </cell>
          <cell r="B145">
            <v>512202213</v>
          </cell>
          <cell r="C145" t="str">
            <v>Prod Alim p población en caso de desastres nat</v>
          </cell>
        </row>
        <row r="146">
          <cell r="A146">
            <v>2221</v>
          </cell>
          <cell r="B146">
            <v>512202221</v>
          </cell>
          <cell r="C146" t="str">
            <v>Productos alimenticios para animales</v>
          </cell>
        </row>
        <row r="147">
          <cell r="A147">
            <v>2231</v>
          </cell>
          <cell r="B147">
            <v>512202231</v>
          </cell>
          <cell r="C147" t="str">
            <v>Utensilios para el servicio de alimentación</v>
          </cell>
        </row>
        <row r="148">
          <cell r="A148">
            <v>2311</v>
          </cell>
          <cell r="B148">
            <v>512302311</v>
          </cell>
          <cell r="C148" t="str">
            <v>Productos alimenticios agropecuarios y forestales</v>
          </cell>
        </row>
        <row r="149">
          <cell r="A149">
            <v>2312</v>
          </cell>
          <cell r="B149">
            <v>512302312</v>
          </cell>
          <cell r="C149" t="str">
            <v>Material agropecuario</v>
          </cell>
        </row>
        <row r="150">
          <cell r="A150">
            <v>2321</v>
          </cell>
          <cell r="B150">
            <v>512302321</v>
          </cell>
          <cell r="C150" t="str">
            <v>Insumos textiles</v>
          </cell>
        </row>
        <row r="151">
          <cell r="A151">
            <v>2331</v>
          </cell>
          <cell r="B151">
            <v>512302331</v>
          </cell>
          <cell r="C151" t="str">
            <v>Productos de papel cartón e impresos</v>
          </cell>
        </row>
        <row r="152">
          <cell r="A152">
            <v>2341</v>
          </cell>
          <cell r="B152">
            <v>512302341</v>
          </cell>
          <cell r="C152" t="str">
            <v>Combus Lub aditivos carbon y sus derivados</v>
          </cell>
        </row>
        <row r="153">
          <cell r="A153">
            <v>2351</v>
          </cell>
          <cell r="B153">
            <v>512302351</v>
          </cell>
          <cell r="C153" t="str">
            <v>Productos químicos farmacéuticos y de laboratorio</v>
          </cell>
        </row>
        <row r="154">
          <cell r="A154">
            <v>2361</v>
          </cell>
          <cell r="B154">
            <v>512302361</v>
          </cell>
          <cell r="C154" t="str">
            <v>Prod metálicos y a base de minerales no metálicos</v>
          </cell>
        </row>
        <row r="155">
          <cell r="A155">
            <v>2371</v>
          </cell>
          <cell r="B155">
            <v>512302371</v>
          </cell>
          <cell r="C155" t="str">
            <v>Productos de cuero piel plástico y hule</v>
          </cell>
        </row>
        <row r="156">
          <cell r="A156">
            <v>2381</v>
          </cell>
          <cell r="B156">
            <v>512302381</v>
          </cell>
          <cell r="C156" t="str">
            <v>Mcías p comercialización en tiendas del sec pub</v>
          </cell>
        </row>
        <row r="157">
          <cell r="A157">
            <v>2382</v>
          </cell>
          <cell r="B157">
            <v>512302382</v>
          </cell>
          <cell r="C157" t="str">
            <v>Mercancías para su distribución a la población</v>
          </cell>
        </row>
        <row r="158">
          <cell r="A158">
            <v>2391</v>
          </cell>
          <cell r="B158">
            <v>512302391</v>
          </cell>
          <cell r="C158" t="str">
            <v>Otros productos</v>
          </cell>
        </row>
        <row r="159">
          <cell r="A159">
            <v>2411</v>
          </cell>
          <cell r="B159">
            <v>512402411</v>
          </cell>
          <cell r="C159" t="str">
            <v>Materiales de construcción minerales no metálicos</v>
          </cell>
        </row>
        <row r="160">
          <cell r="A160">
            <v>2421</v>
          </cell>
          <cell r="B160">
            <v>512402421</v>
          </cell>
          <cell r="C160" t="str">
            <v>Materiales de construcción de concreto</v>
          </cell>
        </row>
        <row r="161">
          <cell r="A161">
            <v>2431</v>
          </cell>
          <cell r="B161">
            <v>512402431</v>
          </cell>
          <cell r="C161" t="str">
            <v>Materiales de construcción de cal y yeso</v>
          </cell>
        </row>
        <row r="162">
          <cell r="A162">
            <v>2441</v>
          </cell>
          <cell r="B162">
            <v>512402441</v>
          </cell>
          <cell r="C162" t="str">
            <v>Materiales de construcción de madera</v>
          </cell>
        </row>
        <row r="163">
          <cell r="A163">
            <v>2451</v>
          </cell>
          <cell r="B163">
            <v>512402451</v>
          </cell>
          <cell r="C163" t="str">
            <v>Materiales de construcción de vidrio</v>
          </cell>
        </row>
        <row r="164">
          <cell r="A164">
            <v>2461</v>
          </cell>
          <cell r="B164">
            <v>512402461</v>
          </cell>
          <cell r="C164" t="str">
            <v>Material eléctrico y electrónico</v>
          </cell>
        </row>
        <row r="165">
          <cell r="A165">
            <v>2471</v>
          </cell>
          <cell r="B165">
            <v>512402471</v>
          </cell>
          <cell r="C165" t="str">
            <v>Estructuras y manufacturas</v>
          </cell>
        </row>
        <row r="166">
          <cell r="A166">
            <v>2481</v>
          </cell>
          <cell r="B166">
            <v>512402481</v>
          </cell>
          <cell r="C166" t="str">
            <v>Materiales complementarios</v>
          </cell>
        </row>
        <row r="167">
          <cell r="A167">
            <v>2491</v>
          </cell>
          <cell r="B167">
            <v>512402491</v>
          </cell>
          <cell r="C167" t="str">
            <v>Materiales diversos</v>
          </cell>
        </row>
        <row r="168">
          <cell r="A168">
            <v>2511</v>
          </cell>
          <cell r="B168">
            <v>512502511</v>
          </cell>
          <cell r="C168" t="str">
            <v>Sustancias químicas</v>
          </cell>
        </row>
        <row r="169">
          <cell r="A169">
            <v>2521</v>
          </cell>
          <cell r="B169">
            <v>512502521</v>
          </cell>
          <cell r="C169" t="str">
            <v>Fertilizantes y abonos</v>
          </cell>
        </row>
        <row r="170">
          <cell r="A170">
            <v>2522</v>
          </cell>
          <cell r="B170">
            <v>512502522</v>
          </cell>
          <cell r="C170" t="str">
            <v>Plaguicidas y pesticidas</v>
          </cell>
        </row>
        <row r="171">
          <cell r="A171">
            <v>2531</v>
          </cell>
          <cell r="B171">
            <v>512502531</v>
          </cell>
          <cell r="C171" t="str">
            <v>Medicinas y productos farmacéuticos</v>
          </cell>
        </row>
        <row r="172">
          <cell r="A172">
            <v>2541</v>
          </cell>
          <cell r="B172">
            <v>512502541</v>
          </cell>
          <cell r="C172" t="str">
            <v>Materiales accesorios y suministros médicos</v>
          </cell>
        </row>
        <row r="173">
          <cell r="A173">
            <v>2551</v>
          </cell>
          <cell r="B173">
            <v>512502551</v>
          </cell>
          <cell r="C173" t="str">
            <v>Mat accesorios y suministros de laboratorio</v>
          </cell>
        </row>
        <row r="174">
          <cell r="A174">
            <v>2561</v>
          </cell>
          <cell r="B174">
            <v>512502561</v>
          </cell>
          <cell r="C174" t="str">
            <v>Fibras sintéticas hules plásticos y derivados</v>
          </cell>
        </row>
        <row r="175">
          <cell r="A175">
            <v>2591</v>
          </cell>
          <cell r="B175">
            <v>512502591</v>
          </cell>
          <cell r="C175" t="str">
            <v>Otros productos quimicos</v>
          </cell>
        </row>
        <row r="176">
          <cell r="A176">
            <v>2591</v>
          </cell>
          <cell r="B176">
            <v>512502592</v>
          </cell>
          <cell r="C176" t="str">
            <v>Otros productos quimicos</v>
          </cell>
        </row>
        <row r="177">
          <cell r="A177">
            <v>2611</v>
          </cell>
          <cell r="B177">
            <v>512602611</v>
          </cell>
          <cell r="C177" t="str">
            <v>Combus Lub y aditivos vehículos Seg Pub</v>
          </cell>
        </row>
        <row r="178">
          <cell r="A178">
            <v>2612</v>
          </cell>
          <cell r="B178">
            <v>512602612</v>
          </cell>
          <cell r="C178" t="str">
            <v>Combus Lub y aditivos vehículos Serv Pub</v>
          </cell>
        </row>
        <row r="179">
          <cell r="A179">
            <v>2613</v>
          </cell>
          <cell r="B179">
            <v>512602613</v>
          </cell>
          <cell r="C179" t="str">
            <v>Combus Lub y aditp maq eq Prod y serv Admin</v>
          </cell>
        </row>
        <row r="180">
          <cell r="A180">
            <v>2621</v>
          </cell>
          <cell r="B180">
            <v>512602621</v>
          </cell>
          <cell r="C180" t="str">
            <v>Carbón y sus derivados</v>
          </cell>
        </row>
        <row r="181">
          <cell r="A181">
            <v>2711</v>
          </cell>
          <cell r="B181">
            <v>512702711</v>
          </cell>
          <cell r="C181" t="str">
            <v>Vestuario y uniformes</v>
          </cell>
        </row>
        <row r="182">
          <cell r="A182">
            <v>2721</v>
          </cell>
          <cell r="B182">
            <v>512702721</v>
          </cell>
          <cell r="C182" t="str">
            <v>Prendas de seguridad</v>
          </cell>
        </row>
        <row r="183">
          <cell r="A183">
            <v>2722</v>
          </cell>
          <cell r="B183">
            <v>512702722</v>
          </cell>
          <cell r="C183" t="str">
            <v>Prendas de protección personal</v>
          </cell>
        </row>
        <row r="184">
          <cell r="A184">
            <v>2731</v>
          </cell>
          <cell r="B184">
            <v>512702731</v>
          </cell>
          <cell r="C184" t="str">
            <v>Artículos deportivos</v>
          </cell>
        </row>
        <row r="185">
          <cell r="A185">
            <v>2741</v>
          </cell>
          <cell r="B185">
            <v>512702741</v>
          </cell>
          <cell r="C185" t="str">
            <v>Productos textiles</v>
          </cell>
        </row>
        <row r="186">
          <cell r="A186">
            <v>2751</v>
          </cell>
          <cell r="B186">
            <v>512702751</v>
          </cell>
          <cell r="C186" t="str">
            <v>Blancos y otros Prod textiles excepto prendas de</v>
          </cell>
        </row>
        <row r="187">
          <cell r="A187">
            <v>2811</v>
          </cell>
          <cell r="B187">
            <v>512802811</v>
          </cell>
          <cell r="C187" t="str">
            <v>Sustancias y materiales explosivos</v>
          </cell>
        </row>
        <row r="188">
          <cell r="A188">
            <v>2821</v>
          </cell>
          <cell r="B188">
            <v>512802821</v>
          </cell>
          <cell r="C188" t="str">
            <v>Materiales de seguridad pública</v>
          </cell>
        </row>
        <row r="189">
          <cell r="A189">
            <v>2831</v>
          </cell>
          <cell r="B189">
            <v>512802831</v>
          </cell>
          <cell r="C189" t="str">
            <v>Prendas de protección para seguridad pública</v>
          </cell>
        </row>
        <row r="190">
          <cell r="A190">
            <v>2911</v>
          </cell>
          <cell r="B190">
            <v>512902911</v>
          </cell>
          <cell r="C190" t="str">
            <v>Herramientas menores</v>
          </cell>
        </row>
        <row r="191">
          <cell r="A191">
            <v>2921</v>
          </cell>
          <cell r="B191">
            <v>512902921</v>
          </cell>
          <cell r="C191" t="str">
            <v>Refacciones y accesorios menores de edificios</v>
          </cell>
        </row>
        <row r="192">
          <cell r="A192">
            <v>2931</v>
          </cell>
          <cell r="B192">
            <v>512902931</v>
          </cell>
          <cell r="C192" t="str">
            <v>Refacciones y accesorios menores de mobiliario</v>
          </cell>
        </row>
        <row r="193">
          <cell r="A193">
            <v>2932</v>
          </cell>
          <cell r="B193">
            <v>512902932</v>
          </cell>
          <cell r="C193" t="str">
            <v>Ref y Acces de Eq educacional y recreativo</v>
          </cell>
        </row>
        <row r="194">
          <cell r="A194">
            <v>2941</v>
          </cell>
          <cell r="B194">
            <v>512902941</v>
          </cell>
          <cell r="C194" t="str">
            <v>Ref y Acces men Eq cómputo y tecn de la Info</v>
          </cell>
        </row>
        <row r="195">
          <cell r="A195">
            <v>2951</v>
          </cell>
          <cell r="B195">
            <v>512902951</v>
          </cell>
          <cell r="C195" t="str">
            <v>Ref y Acces men de Eq e instrum med y lab</v>
          </cell>
        </row>
        <row r="196">
          <cell r="A196">
            <v>2961</v>
          </cell>
          <cell r="B196">
            <v>512902961</v>
          </cell>
          <cell r="C196" t="str">
            <v>Ref y Acces menores de Eq de transporte</v>
          </cell>
        </row>
        <row r="197">
          <cell r="A197">
            <v>2971</v>
          </cell>
          <cell r="B197">
            <v>512902971</v>
          </cell>
          <cell r="C197" t="str">
            <v>Ref y Acces menores de Eq de defensa y Seg</v>
          </cell>
        </row>
        <row r="198">
          <cell r="A198">
            <v>2981</v>
          </cell>
          <cell r="B198">
            <v>512902981</v>
          </cell>
          <cell r="C198" t="str">
            <v>Ref y Acces menores de maquinaria y otros Equip</v>
          </cell>
        </row>
        <row r="199">
          <cell r="A199">
            <v>2991</v>
          </cell>
          <cell r="B199">
            <v>512902991</v>
          </cell>
          <cell r="C199" t="str">
            <v>Ref y Acces menores otros bienes muebles</v>
          </cell>
        </row>
        <row r="200">
          <cell r="A200">
            <v>3111</v>
          </cell>
          <cell r="B200">
            <v>513103111</v>
          </cell>
          <cell r="C200" t="str">
            <v>Servicio de energía eléctrica</v>
          </cell>
        </row>
        <row r="201">
          <cell r="A201">
            <v>3112</v>
          </cell>
          <cell r="B201">
            <v>513103112</v>
          </cell>
          <cell r="C201" t="str">
            <v>Alumbrado público</v>
          </cell>
        </row>
        <row r="202">
          <cell r="A202">
            <v>3121</v>
          </cell>
          <cell r="B202">
            <v>513103121</v>
          </cell>
          <cell r="C202" t="str">
            <v>Servicio de gas</v>
          </cell>
        </row>
        <row r="203">
          <cell r="A203">
            <v>3131</v>
          </cell>
          <cell r="B203">
            <v>513103131</v>
          </cell>
          <cell r="C203" t="str">
            <v>Servicio de agua</v>
          </cell>
        </row>
        <row r="204">
          <cell r="A204">
            <v>3141</v>
          </cell>
          <cell r="B204">
            <v>513103141</v>
          </cell>
          <cell r="C204" t="str">
            <v>Servicio telefonía tradicional</v>
          </cell>
        </row>
        <row r="205">
          <cell r="A205">
            <v>3151</v>
          </cell>
          <cell r="B205">
            <v>513103151</v>
          </cell>
          <cell r="C205" t="str">
            <v>Servicio telefonía celular</v>
          </cell>
        </row>
        <row r="206">
          <cell r="A206">
            <v>3152</v>
          </cell>
          <cell r="B206">
            <v>513103152</v>
          </cell>
          <cell r="C206" t="str">
            <v>Radiolocalización</v>
          </cell>
        </row>
        <row r="207">
          <cell r="A207">
            <v>3161</v>
          </cell>
          <cell r="B207">
            <v>513103161</v>
          </cell>
          <cell r="C207" t="str">
            <v>Servicios de telecomunicaciones y satélites</v>
          </cell>
        </row>
        <row r="208">
          <cell r="A208">
            <v>3171</v>
          </cell>
          <cell r="B208">
            <v>513103171</v>
          </cell>
          <cell r="C208" t="str">
            <v>Servicios de acceso de internet</v>
          </cell>
        </row>
        <row r="209">
          <cell r="A209">
            <v>3172</v>
          </cell>
          <cell r="B209">
            <v>513103172</v>
          </cell>
          <cell r="C209" t="str">
            <v>Servicios de redes</v>
          </cell>
        </row>
        <row r="210">
          <cell r="A210">
            <v>3173</v>
          </cell>
          <cell r="B210">
            <v>513103173</v>
          </cell>
          <cell r="C210" t="str">
            <v>Servicios de procesamiento de información</v>
          </cell>
        </row>
        <row r="211">
          <cell r="A211">
            <v>3181</v>
          </cell>
          <cell r="B211">
            <v>513103181</v>
          </cell>
          <cell r="C211" t="str">
            <v>Servicio postal</v>
          </cell>
        </row>
        <row r="212">
          <cell r="A212">
            <v>3182</v>
          </cell>
          <cell r="B212">
            <v>513103182</v>
          </cell>
          <cell r="C212" t="str">
            <v>Servicio telegráfico</v>
          </cell>
        </row>
        <row r="213">
          <cell r="A213">
            <v>3191</v>
          </cell>
          <cell r="B213">
            <v>513103191</v>
          </cell>
          <cell r="C213" t="str">
            <v>Servicios integrales</v>
          </cell>
        </row>
        <row r="214">
          <cell r="A214">
            <v>3192</v>
          </cell>
          <cell r="B214">
            <v>513103192</v>
          </cell>
          <cell r="C214" t="str">
            <v>Contratación de otros servicios</v>
          </cell>
        </row>
        <row r="215">
          <cell r="A215">
            <v>3211</v>
          </cell>
          <cell r="B215">
            <v>513203211</v>
          </cell>
          <cell r="C215" t="str">
            <v>Arrendamiento de terrenos</v>
          </cell>
        </row>
        <row r="216">
          <cell r="A216">
            <v>3221</v>
          </cell>
          <cell r="B216">
            <v>513203221</v>
          </cell>
          <cell r="C216" t="str">
            <v>Arrendamiento de edificios y locales</v>
          </cell>
        </row>
        <row r="217">
          <cell r="A217">
            <v>3231</v>
          </cell>
          <cell r="B217">
            <v>513203231</v>
          </cell>
          <cell r="C217" t="str">
            <v>Arrendam de Mobil y Eq de administración</v>
          </cell>
        </row>
        <row r="218">
          <cell r="A218">
            <v>3232</v>
          </cell>
          <cell r="B218">
            <v>513203232</v>
          </cell>
          <cell r="C218" t="str">
            <v>Arrendam de Mobil y Eq educativo y recreativo</v>
          </cell>
        </row>
        <row r="219">
          <cell r="A219">
            <v>3233</v>
          </cell>
          <cell r="B219">
            <v>513203233</v>
          </cell>
          <cell r="C219" t="str">
            <v>Arrendamiento de equipo y bienes informáticos</v>
          </cell>
        </row>
        <row r="220">
          <cell r="A220">
            <v>3241</v>
          </cell>
          <cell r="B220">
            <v>513203241</v>
          </cell>
          <cell r="C220" t="str">
            <v>Arrendam de Eq e instrumental med y de lab</v>
          </cell>
        </row>
        <row r="221">
          <cell r="A221">
            <v>3251</v>
          </cell>
          <cell r="B221">
            <v>513203251</v>
          </cell>
          <cell r="C221" t="str">
            <v>Arrendam Vehículos p Seg pub y nal</v>
          </cell>
        </row>
        <row r="222">
          <cell r="A222">
            <v>3252</v>
          </cell>
          <cell r="B222">
            <v>513203252</v>
          </cell>
          <cell r="C222" t="str">
            <v>Arrend Vehículos Serv Administrativos</v>
          </cell>
        </row>
        <row r="223">
          <cell r="A223">
            <v>3261</v>
          </cell>
          <cell r="B223">
            <v>513203261</v>
          </cell>
          <cell r="C223" t="str">
            <v>Arrendamiento de maquinaria y equipo</v>
          </cell>
        </row>
        <row r="224">
          <cell r="A224">
            <v>3262</v>
          </cell>
          <cell r="B224">
            <v>513203262</v>
          </cell>
          <cell r="C224" t="str">
            <v>Arrendamiento de herramientas</v>
          </cell>
        </row>
        <row r="225">
          <cell r="A225">
            <v>3271</v>
          </cell>
          <cell r="B225">
            <v>513203271</v>
          </cell>
          <cell r="C225" t="str">
            <v>Arrendamiento de activos intangibles</v>
          </cell>
        </row>
        <row r="226">
          <cell r="A226">
            <v>3281</v>
          </cell>
          <cell r="B226">
            <v>513203281</v>
          </cell>
          <cell r="C226" t="str">
            <v>Arrendamiento financiero</v>
          </cell>
        </row>
        <row r="227">
          <cell r="A227">
            <v>3291</v>
          </cell>
          <cell r="B227">
            <v>513203291</v>
          </cell>
          <cell r="C227" t="str">
            <v>Otros Arrendamientos</v>
          </cell>
        </row>
        <row r="228">
          <cell r="A228">
            <v>3311</v>
          </cell>
          <cell r="B228">
            <v>513303311</v>
          </cell>
          <cell r="C228" t="str">
            <v>Servicios legales</v>
          </cell>
        </row>
        <row r="229">
          <cell r="A229">
            <v>3312</v>
          </cell>
          <cell r="B229">
            <v>513303312</v>
          </cell>
          <cell r="C229" t="str">
            <v>Servicios de contabilidad</v>
          </cell>
        </row>
        <row r="230">
          <cell r="A230">
            <v>3313</v>
          </cell>
          <cell r="B230">
            <v>513303313</v>
          </cell>
          <cell r="C230" t="str">
            <v>Servicios de auditoría</v>
          </cell>
        </row>
        <row r="231">
          <cell r="A231">
            <v>3314</v>
          </cell>
          <cell r="B231">
            <v>513303314</v>
          </cell>
          <cell r="C231" t="str">
            <v>Otros servicios relacionados</v>
          </cell>
        </row>
        <row r="232">
          <cell r="A232">
            <v>3321</v>
          </cell>
          <cell r="B232">
            <v>513303321</v>
          </cell>
          <cell r="C232" t="str">
            <v>Serv de diseño arquitectura ing y activ relac</v>
          </cell>
        </row>
        <row r="233">
          <cell r="A233">
            <v>3331</v>
          </cell>
          <cell r="B233">
            <v>513303331</v>
          </cell>
          <cell r="C233" t="str">
            <v>Servicios de consultoría administrativa</v>
          </cell>
        </row>
        <row r="234">
          <cell r="A234">
            <v>3332</v>
          </cell>
          <cell r="B234">
            <v>513303332</v>
          </cell>
          <cell r="C234" t="str">
            <v>Serv de procesos técnica y en tecn de la Info</v>
          </cell>
        </row>
        <row r="235">
          <cell r="A235">
            <v>3341</v>
          </cell>
          <cell r="B235">
            <v>513303341</v>
          </cell>
          <cell r="C235" t="str">
            <v>Servicios de capacitación</v>
          </cell>
        </row>
        <row r="236">
          <cell r="A236">
            <v>3351</v>
          </cell>
          <cell r="B236">
            <v>513303351</v>
          </cell>
          <cell r="C236" t="str">
            <v>Servicios de investigación científica</v>
          </cell>
        </row>
        <row r="237">
          <cell r="A237">
            <v>3352</v>
          </cell>
          <cell r="B237">
            <v>513303352</v>
          </cell>
          <cell r="C237" t="str">
            <v>Servicios de investigación de desarrollo</v>
          </cell>
        </row>
        <row r="238">
          <cell r="A238">
            <v>3353</v>
          </cell>
          <cell r="B238">
            <v>513303353</v>
          </cell>
          <cell r="C238" t="str">
            <v>Servicios estadísticos y geográficos</v>
          </cell>
        </row>
        <row r="239">
          <cell r="A239">
            <v>3361</v>
          </cell>
          <cell r="B239">
            <v>513303361</v>
          </cell>
          <cell r="C239" t="str">
            <v>Impresiones doc ofic p prestación de Serv pub</v>
          </cell>
        </row>
        <row r="240">
          <cell r="A240">
            <v>3371</v>
          </cell>
          <cell r="B240">
            <v>513303371</v>
          </cell>
          <cell r="C240" t="str">
            <v>Servicios de protección y seguridad</v>
          </cell>
        </row>
        <row r="241">
          <cell r="A241">
            <v>3381</v>
          </cell>
          <cell r="B241">
            <v>513303381</v>
          </cell>
          <cell r="C241" t="str">
            <v>Servicios de vigilancia</v>
          </cell>
        </row>
        <row r="242">
          <cell r="A242">
            <v>3391</v>
          </cell>
          <cell r="B242">
            <v>513303391</v>
          </cell>
          <cell r="C242" t="str">
            <v>Serv profesionales científicos y tec integrales</v>
          </cell>
        </row>
        <row r="243">
          <cell r="A243">
            <v>3411</v>
          </cell>
          <cell r="B243">
            <v>513403411</v>
          </cell>
          <cell r="C243" t="str">
            <v>Servicios financieros y bancarios</v>
          </cell>
        </row>
        <row r="244">
          <cell r="A244">
            <v>3412</v>
          </cell>
          <cell r="B244">
            <v>513403412</v>
          </cell>
          <cell r="C244" t="str">
            <v>Diferencias por variaciones en el tipo de cambio</v>
          </cell>
        </row>
        <row r="245">
          <cell r="A245">
            <v>3421</v>
          </cell>
          <cell r="B245">
            <v>513403421</v>
          </cell>
          <cell r="C245" t="str">
            <v>Serv de cobranza investig crediticia y similar</v>
          </cell>
        </row>
        <row r="246">
          <cell r="A246">
            <v>3431</v>
          </cell>
          <cell r="B246">
            <v>513403431</v>
          </cell>
          <cell r="C246" t="str">
            <v>Serv de recaudación traslado y custodia valores</v>
          </cell>
        </row>
        <row r="247">
          <cell r="A247">
            <v>3441</v>
          </cell>
          <cell r="B247">
            <v>513403441</v>
          </cell>
          <cell r="C247" t="str">
            <v>Seguros de responsabilidad patrimonial y fianzas</v>
          </cell>
        </row>
        <row r="248">
          <cell r="A248">
            <v>3451</v>
          </cell>
          <cell r="B248">
            <v>513403451</v>
          </cell>
          <cell r="C248" t="str">
            <v>Seguro de bienes patrimoniales</v>
          </cell>
        </row>
        <row r="249">
          <cell r="A249">
            <v>3461</v>
          </cell>
          <cell r="B249">
            <v>513403461</v>
          </cell>
          <cell r="C249" t="str">
            <v>Almacenaje envase y embalaje</v>
          </cell>
        </row>
        <row r="250">
          <cell r="A250">
            <v>3471</v>
          </cell>
          <cell r="B250">
            <v>513403471</v>
          </cell>
          <cell r="C250" t="str">
            <v>Fletes y maniobras</v>
          </cell>
        </row>
        <row r="251">
          <cell r="A251">
            <v>3481</v>
          </cell>
          <cell r="B251">
            <v>513403481</v>
          </cell>
          <cell r="C251" t="str">
            <v>Comisiones por ventas</v>
          </cell>
        </row>
        <row r="252">
          <cell r="A252">
            <v>3491</v>
          </cell>
          <cell r="B252">
            <v>513403491</v>
          </cell>
          <cell r="C252" t="str">
            <v>Serv financ bancarios y comerciales integrales</v>
          </cell>
        </row>
        <row r="253">
          <cell r="A253">
            <v>3511</v>
          </cell>
          <cell r="B253">
            <v>513503511</v>
          </cell>
          <cell r="C253" t="str">
            <v>Conservación y mantenimiento de inmuebles</v>
          </cell>
        </row>
        <row r="254">
          <cell r="A254">
            <v>3512</v>
          </cell>
          <cell r="B254">
            <v>513503512</v>
          </cell>
          <cell r="C254" t="str">
            <v>Adaptación de inmuebles</v>
          </cell>
        </row>
        <row r="255">
          <cell r="A255">
            <v>3521</v>
          </cell>
          <cell r="B255">
            <v>513503521</v>
          </cell>
          <cell r="C255" t="str">
            <v>Instal Rep y mantto  de Mobil y Eq de admon</v>
          </cell>
        </row>
        <row r="256">
          <cell r="A256">
            <v>3522</v>
          </cell>
          <cell r="B256">
            <v>513503522</v>
          </cell>
          <cell r="C256" t="str">
            <v>Instal Rep y mantto de Mobil y Eq Educativo</v>
          </cell>
        </row>
        <row r="257">
          <cell r="A257">
            <v>3531</v>
          </cell>
          <cell r="B257">
            <v>513503531</v>
          </cell>
          <cell r="C257" t="str">
            <v>Instal Rep y mantto de bienes informáticos</v>
          </cell>
        </row>
        <row r="258">
          <cell r="A258">
            <v>3541</v>
          </cell>
          <cell r="B258">
            <v>513503541</v>
          </cell>
          <cell r="C258" t="str">
            <v>Instal Rep y manttoEq e instrumental med y d</v>
          </cell>
        </row>
        <row r="259">
          <cell r="A259">
            <v>3551</v>
          </cell>
          <cell r="B259">
            <v>513503551</v>
          </cell>
          <cell r="C259" t="str">
            <v>Mantto y conserv Veh terrestres aéreos mariti</v>
          </cell>
        </row>
        <row r="260">
          <cell r="A260">
            <v>3561</v>
          </cell>
          <cell r="B260">
            <v>513503561</v>
          </cell>
          <cell r="C260" t="str">
            <v>Rep y mantto de Eq de defensa y Seg</v>
          </cell>
        </row>
        <row r="261">
          <cell r="A261">
            <v>3571</v>
          </cell>
          <cell r="B261">
            <v>513503571</v>
          </cell>
          <cell r="C261" t="str">
            <v>Instal Rep y mantto de maq otros Eq y herrami</v>
          </cell>
        </row>
        <row r="262">
          <cell r="A262">
            <v>3581</v>
          </cell>
          <cell r="B262">
            <v>513503581</v>
          </cell>
          <cell r="C262" t="str">
            <v>Servicios de limpieza y manejo de desechos</v>
          </cell>
        </row>
        <row r="263">
          <cell r="A263">
            <v>3591</v>
          </cell>
          <cell r="B263">
            <v>513503591</v>
          </cell>
          <cell r="C263" t="str">
            <v>Servicios de jardinería y fumigación</v>
          </cell>
        </row>
        <row r="264">
          <cell r="A264">
            <v>3611</v>
          </cell>
          <cell r="B264">
            <v>513603611</v>
          </cell>
          <cell r="C264" t="str">
            <v>Difusión e Info mensajes activ gubernamentales</v>
          </cell>
        </row>
        <row r="265">
          <cell r="A265">
            <v>3612</v>
          </cell>
          <cell r="B265">
            <v>513603612</v>
          </cell>
          <cell r="C265" t="str">
            <v>Impresión y elaborac public ofic y de informaci</v>
          </cell>
        </row>
        <row r="266">
          <cell r="A266">
            <v>3613</v>
          </cell>
          <cell r="B266">
            <v>513603613</v>
          </cell>
          <cell r="C266" t="str">
            <v>Espectáculos culturales</v>
          </cell>
        </row>
        <row r="267">
          <cell r="A267">
            <v>3614</v>
          </cell>
          <cell r="B267">
            <v>513603614</v>
          </cell>
          <cell r="C267" t="str">
            <v>Ins y pubpropias operdependy entque no formen</v>
          </cell>
        </row>
        <row r="268">
          <cell r="A268">
            <v>3621</v>
          </cell>
          <cell r="B268">
            <v>513603621</v>
          </cell>
          <cell r="C268" t="str">
            <v>Promoción para la venta de bienes o servicios</v>
          </cell>
        </row>
        <row r="269">
          <cell r="A269">
            <v>3631</v>
          </cell>
          <cell r="B269">
            <v>513603631</v>
          </cell>
          <cell r="C269" t="str">
            <v>Serv de creatividad preproducción y producción d</v>
          </cell>
        </row>
        <row r="270">
          <cell r="A270">
            <v>3641</v>
          </cell>
          <cell r="B270">
            <v>513603641</v>
          </cell>
          <cell r="C270" t="str">
            <v>Servicios de revelado de fotografías</v>
          </cell>
        </row>
        <row r="271">
          <cell r="A271">
            <v>3651</v>
          </cell>
          <cell r="B271">
            <v>513603651</v>
          </cell>
          <cell r="C271" t="str">
            <v>Serv de la industria fílmica sonido y del video</v>
          </cell>
        </row>
        <row r="272">
          <cell r="A272">
            <v>3661</v>
          </cell>
          <cell r="B272">
            <v>513603661</v>
          </cell>
          <cell r="C272" t="str">
            <v>Servicio de creación y difusión contenido exclusiv</v>
          </cell>
        </row>
        <row r="273">
          <cell r="A273">
            <v>3691</v>
          </cell>
          <cell r="B273">
            <v>513603691</v>
          </cell>
          <cell r="C273" t="str">
            <v>Otros servicios de información</v>
          </cell>
        </row>
        <row r="274">
          <cell r="A274">
            <v>3711</v>
          </cell>
          <cell r="B274">
            <v>513703711</v>
          </cell>
          <cell r="C274" t="str">
            <v>Pasajes aéreos nac p  Serv pub en comisiones</v>
          </cell>
        </row>
        <row r="275">
          <cell r="A275">
            <v>3712</v>
          </cell>
          <cell r="B275">
            <v>513703712</v>
          </cell>
          <cell r="C275" t="str">
            <v>Pasajes aéreos internac p  Serv pub en comision</v>
          </cell>
        </row>
        <row r="276">
          <cell r="A276">
            <v>3721</v>
          </cell>
          <cell r="B276">
            <v>513703721</v>
          </cell>
          <cell r="C276" t="str">
            <v>Pasajes terr nac p  Serv pub en comisiones</v>
          </cell>
        </row>
        <row r="277">
          <cell r="A277">
            <v>3722</v>
          </cell>
          <cell r="B277">
            <v>513703722</v>
          </cell>
          <cell r="C277" t="str">
            <v>Pasajes terr internac p  Serv pub en comision</v>
          </cell>
        </row>
        <row r="278">
          <cell r="A278">
            <v>3731</v>
          </cell>
          <cell r="B278">
            <v>513703731</v>
          </cell>
          <cell r="C278" t="str">
            <v>Pasajes marit lac y fluv Nac p SPen comisio</v>
          </cell>
        </row>
        <row r="279">
          <cell r="A279">
            <v>3732</v>
          </cell>
          <cell r="B279">
            <v>513703732</v>
          </cell>
          <cell r="C279" t="str">
            <v>Pasajes marit lac y fluv Internac p SP comi</v>
          </cell>
        </row>
        <row r="280">
          <cell r="A280">
            <v>3741</v>
          </cell>
          <cell r="B280">
            <v>513703741</v>
          </cell>
          <cell r="C280" t="str">
            <v>Transporte en vehículos especializados</v>
          </cell>
        </row>
        <row r="281">
          <cell r="A281">
            <v>3751</v>
          </cell>
          <cell r="B281">
            <v>513703751</v>
          </cell>
          <cell r="C281" t="str">
            <v>Viáticos nac p Serv pub Desemp funciones ofic</v>
          </cell>
        </row>
        <row r="282">
          <cell r="A282">
            <v>3761</v>
          </cell>
          <cell r="B282">
            <v>513703761</v>
          </cell>
          <cell r="C282" t="str">
            <v>Viáticos en extranjero p Serv pub funciones ofic</v>
          </cell>
        </row>
        <row r="283">
          <cell r="A283">
            <v>3771</v>
          </cell>
          <cell r="B283">
            <v>513703771</v>
          </cell>
          <cell r="C283" t="str">
            <v>Gastos de instalación y traslado de menaje</v>
          </cell>
        </row>
        <row r="284">
          <cell r="A284">
            <v>3781</v>
          </cell>
          <cell r="B284">
            <v>513703781</v>
          </cell>
          <cell r="C284" t="str">
            <v>Servicios integrales de traslado y viáticos</v>
          </cell>
        </row>
        <row r="285">
          <cell r="A285">
            <v>3791</v>
          </cell>
          <cell r="B285">
            <v>513703791</v>
          </cell>
          <cell r="C285" t="str">
            <v>Otros servicios de traslado y hospedaje</v>
          </cell>
        </row>
        <row r="286">
          <cell r="A286">
            <v>3811</v>
          </cell>
          <cell r="B286">
            <v>513803811</v>
          </cell>
          <cell r="C286" t="str">
            <v>Gastos de ceremonial del H Ayuntamiento</v>
          </cell>
        </row>
        <row r="287">
          <cell r="A287">
            <v>3812</v>
          </cell>
          <cell r="B287">
            <v>513803812</v>
          </cell>
          <cell r="C287" t="str">
            <v>Gastos de ceremonial de titulares de depend y ent</v>
          </cell>
        </row>
        <row r="288">
          <cell r="A288">
            <v>3821</v>
          </cell>
          <cell r="B288">
            <v>513803821</v>
          </cell>
          <cell r="C288" t="str">
            <v>Gastos de orden social y cultural</v>
          </cell>
        </row>
        <row r="289">
          <cell r="A289">
            <v>3831</v>
          </cell>
          <cell r="B289">
            <v>513803831</v>
          </cell>
          <cell r="C289" t="str">
            <v>Congresos y convenciones</v>
          </cell>
        </row>
        <row r="290">
          <cell r="A290">
            <v>3841</v>
          </cell>
          <cell r="B290">
            <v>513803841</v>
          </cell>
          <cell r="C290" t="str">
            <v>Exposiciones</v>
          </cell>
        </row>
        <row r="291">
          <cell r="A291">
            <v>3851</v>
          </cell>
          <cell r="B291">
            <v>513803851</v>
          </cell>
          <cell r="C291" t="str">
            <v>Gastos inherentes a la investidura del H Ayuntamie</v>
          </cell>
        </row>
        <row r="292">
          <cell r="A292">
            <v>3852</v>
          </cell>
          <cell r="B292">
            <v>513803852</v>
          </cell>
          <cell r="C292" t="str">
            <v>Gastos ofic Serv pub superiores y mandos medios</v>
          </cell>
        </row>
        <row r="293">
          <cell r="A293">
            <v>3853</v>
          </cell>
          <cell r="B293">
            <v>513803853</v>
          </cell>
          <cell r="C293" t="str">
            <v>Gastos de representación</v>
          </cell>
        </row>
        <row r="294">
          <cell r="A294">
            <v>3854</v>
          </cell>
          <cell r="B294">
            <v>513803854</v>
          </cell>
          <cell r="C294" t="str">
            <v>Gastos de seguridad pública</v>
          </cell>
        </row>
        <row r="295">
          <cell r="A295">
            <v>3911</v>
          </cell>
          <cell r="B295">
            <v>513903911</v>
          </cell>
          <cell r="C295" t="str">
            <v>Servicios funerarios y de cementerios</v>
          </cell>
        </row>
        <row r="296">
          <cell r="A296">
            <v>3921</v>
          </cell>
          <cell r="B296">
            <v>513903921</v>
          </cell>
          <cell r="C296" t="str">
            <v>Otros impuestos y derechos</v>
          </cell>
        </row>
        <row r="297">
          <cell r="A297">
            <v>3922</v>
          </cell>
          <cell r="B297">
            <v>513903922</v>
          </cell>
          <cell r="C297" t="str">
            <v>Impuestos y derechos de exportación</v>
          </cell>
        </row>
        <row r="298">
          <cell r="A298">
            <v>3931</v>
          </cell>
          <cell r="B298">
            <v>513903931</v>
          </cell>
          <cell r="C298" t="str">
            <v>Impuestos y derechos de importación</v>
          </cell>
        </row>
        <row r="299">
          <cell r="A299">
            <v>3941</v>
          </cell>
          <cell r="B299">
            <v>513903941</v>
          </cell>
          <cell r="C299" t="str">
            <v>Sentencias y resoluciones judiciales</v>
          </cell>
        </row>
        <row r="300">
          <cell r="A300">
            <v>3951</v>
          </cell>
          <cell r="B300">
            <v>513903951</v>
          </cell>
          <cell r="C300" t="str">
            <v>Penas multas accesorios y actualizaciones</v>
          </cell>
        </row>
        <row r="301">
          <cell r="A301">
            <v>3961</v>
          </cell>
          <cell r="B301">
            <v>513903961</v>
          </cell>
          <cell r="C301" t="str">
            <v>Otros gastos por responsabilidades</v>
          </cell>
        </row>
        <row r="302">
          <cell r="A302">
            <v>3981</v>
          </cell>
          <cell r="B302">
            <v>513903981</v>
          </cell>
          <cell r="C302" t="str">
            <v>Impuesto sobre nóminas</v>
          </cell>
        </row>
        <row r="303">
          <cell r="A303">
            <v>3982</v>
          </cell>
          <cell r="B303">
            <v>513903982</v>
          </cell>
          <cell r="C303" t="str">
            <v>Otros impuestos</v>
          </cell>
        </row>
        <row r="304">
          <cell r="A304">
            <v>4151</v>
          </cell>
          <cell r="B304">
            <v>521204151</v>
          </cell>
          <cell r="C304" t="str">
            <v>Transferencias para servicios personales</v>
          </cell>
        </row>
        <row r="305">
          <cell r="A305">
            <v>4152</v>
          </cell>
          <cell r="B305">
            <v>521204152</v>
          </cell>
          <cell r="C305" t="str">
            <v>Transferencias para materiales y suministros</v>
          </cell>
        </row>
        <row r="306">
          <cell r="A306">
            <v>4153</v>
          </cell>
          <cell r="B306">
            <v>521204153</v>
          </cell>
          <cell r="C306" t="str">
            <v>Transferencias para servicios básicos</v>
          </cell>
        </row>
        <row r="307">
          <cell r="A307">
            <v>4154</v>
          </cell>
          <cell r="B307">
            <v>521204154</v>
          </cell>
          <cell r="C307" t="str">
            <v>Transf asignaciones subsidios y otras ayudas</v>
          </cell>
        </row>
        <row r="308">
          <cell r="A308">
            <v>4155</v>
          </cell>
          <cell r="B308">
            <v>521204155</v>
          </cell>
          <cell r="C308" t="str">
            <v>Transf p bienes muebles inmuebles e intangibles</v>
          </cell>
        </row>
        <row r="309">
          <cell r="A309">
            <v>4156</v>
          </cell>
          <cell r="B309">
            <v>521204156</v>
          </cell>
          <cell r="C309" t="str">
            <v>Transferencias para inversión pública</v>
          </cell>
        </row>
        <row r="310">
          <cell r="A310">
            <v>4157</v>
          </cell>
          <cell r="B310">
            <v>521204157</v>
          </cell>
          <cell r="C310" t="str">
            <v>Transf p  Inver financieras y otras provisiones</v>
          </cell>
        </row>
        <row r="311">
          <cell r="A311">
            <v>4158</v>
          </cell>
          <cell r="B311">
            <v>521204158</v>
          </cell>
          <cell r="C311" t="str">
            <v>Transferencias para participaciones y aportaciones</v>
          </cell>
        </row>
        <row r="312">
          <cell r="A312">
            <v>4159</v>
          </cell>
          <cell r="B312">
            <v>521204159</v>
          </cell>
          <cell r="C312" t="str">
            <v>Transferencias para deuda pública</v>
          </cell>
        </row>
        <row r="313">
          <cell r="A313">
            <v>4231</v>
          </cell>
          <cell r="B313">
            <v>522104231</v>
          </cell>
          <cell r="C313" t="str">
            <v>Transferencias para servicios personales</v>
          </cell>
        </row>
        <row r="314">
          <cell r="A314">
            <v>4232</v>
          </cell>
          <cell r="B314">
            <v>522104232</v>
          </cell>
          <cell r="C314" t="str">
            <v>Transferencias para materiales y suministros</v>
          </cell>
        </row>
        <row r="315">
          <cell r="A315">
            <v>4233</v>
          </cell>
          <cell r="B315">
            <v>522104233</v>
          </cell>
          <cell r="C315" t="str">
            <v>Transferencias para servicios básicos</v>
          </cell>
        </row>
        <row r="316">
          <cell r="A316">
            <v>4234</v>
          </cell>
          <cell r="B316">
            <v>522104234</v>
          </cell>
          <cell r="C316" t="str">
            <v>Transf asignaciones subsidios y otras ayudas</v>
          </cell>
        </row>
        <row r="317">
          <cell r="A317">
            <v>4235</v>
          </cell>
          <cell r="B317">
            <v>522104235</v>
          </cell>
          <cell r="C317" t="str">
            <v>Transf p  bienes muebles inmuebles e intangibles</v>
          </cell>
        </row>
        <row r="318">
          <cell r="A318">
            <v>4236</v>
          </cell>
          <cell r="B318">
            <v>522104236</v>
          </cell>
          <cell r="C318" t="str">
            <v>Transferncias para inversión pública</v>
          </cell>
        </row>
        <row r="319">
          <cell r="A319">
            <v>4237</v>
          </cell>
          <cell r="B319">
            <v>522104237</v>
          </cell>
          <cell r="C319" t="str">
            <v>Transf p  Inver financieras y otras provisiones</v>
          </cell>
        </row>
        <row r="320">
          <cell r="A320">
            <v>4238</v>
          </cell>
          <cell r="B320">
            <v>522104238</v>
          </cell>
          <cell r="C320" t="str">
            <v>Transferencias para participaciones y aportaciones</v>
          </cell>
        </row>
        <row r="321">
          <cell r="A321">
            <v>4239</v>
          </cell>
          <cell r="B321">
            <v>522104239</v>
          </cell>
          <cell r="C321" t="str">
            <v>Transferencias para deuda pública</v>
          </cell>
        </row>
        <row r="322">
          <cell r="A322">
            <v>4311</v>
          </cell>
          <cell r="B322">
            <v>523104311</v>
          </cell>
          <cell r="C322" t="str">
            <v>Subsidios a la producción</v>
          </cell>
        </row>
        <row r="323">
          <cell r="A323">
            <v>4321</v>
          </cell>
          <cell r="B323">
            <v>523104321</v>
          </cell>
          <cell r="C323" t="str">
            <v>Subsidios a la distribución</v>
          </cell>
        </row>
        <row r="324">
          <cell r="A324">
            <v>4331</v>
          </cell>
          <cell r="B324">
            <v>523104331</v>
          </cell>
          <cell r="C324" t="str">
            <v>Subsidios para inversión</v>
          </cell>
        </row>
        <row r="325">
          <cell r="A325">
            <v>4341</v>
          </cell>
          <cell r="B325">
            <v>523104341</v>
          </cell>
          <cell r="C325" t="str">
            <v>Subsidios a la prestación de servicios públicos</v>
          </cell>
        </row>
        <row r="326">
          <cell r="A326">
            <v>4342</v>
          </cell>
          <cell r="B326">
            <v>523104342</v>
          </cell>
          <cell r="C326" t="str">
            <v>Subsidios a fideicomisos privados y estatales</v>
          </cell>
        </row>
        <row r="327">
          <cell r="A327">
            <v>4351</v>
          </cell>
          <cell r="B327">
            <v>523104351</v>
          </cell>
          <cell r="C327" t="str">
            <v>Subsidios p  cubrir diferenciales de tasas de inte</v>
          </cell>
        </row>
        <row r="328">
          <cell r="A328">
            <v>4361</v>
          </cell>
          <cell r="B328">
            <v>523104361</v>
          </cell>
          <cell r="C328" t="str">
            <v>Subsidios p la adquisición de vivienda de intsoc</v>
          </cell>
        </row>
        <row r="329">
          <cell r="A329">
            <v>4371</v>
          </cell>
          <cell r="B329">
            <v>523104371</v>
          </cell>
          <cell r="C329" t="str">
            <v>Subsidios al consumo</v>
          </cell>
        </row>
        <row r="330">
          <cell r="A330">
            <v>4411</v>
          </cell>
          <cell r="B330">
            <v>524104411</v>
          </cell>
          <cell r="C330" t="str">
            <v>Gtos relac con activ cult, dep y ayudas estraordin</v>
          </cell>
        </row>
        <row r="331">
          <cell r="A331">
            <v>4412</v>
          </cell>
          <cell r="B331">
            <v>524104412</v>
          </cell>
          <cell r="C331" t="str">
            <v>Funerales y pagas de defunción</v>
          </cell>
        </row>
        <row r="332">
          <cell r="A332">
            <v>4413</v>
          </cell>
          <cell r="B332">
            <v>524104413</v>
          </cell>
          <cell r="C332" t="str">
            <v>Premios recompensas pensiones de gracia y pensió</v>
          </cell>
        </row>
        <row r="333">
          <cell r="A333">
            <v>4414</v>
          </cell>
          <cell r="B333">
            <v>524104414</v>
          </cell>
          <cell r="C333" t="str">
            <v>Premios estímulos recompensas y seguros a deport</v>
          </cell>
        </row>
        <row r="334">
          <cell r="A334">
            <v>4421</v>
          </cell>
          <cell r="B334">
            <v>524204421</v>
          </cell>
          <cell r="C334" t="str">
            <v>Becas</v>
          </cell>
        </row>
        <row r="335">
          <cell r="A335">
            <v>4431</v>
          </cell>
          <cell r="B335">
            <v>524304431</v>
          </cell>
          <cell r="C335" t="str">
            <v>Ayudas sociales a instituciones de enseñanza</v>
          </cell>
        </row>
        <row r="336">
          <cell r="A336">
            <v>4441</v>
          </cell>
          <cell r="B336">
            <v>524304441</v>
          </cell>
          <cell r="C336" t="str">
            <v>Ayudas sociales a activ científicas o académicas</v>
          </cell>
        </row>
        <row r="337">
          <cell r="A337">
            <v>4451</v>
          </cell>
          <cell r="B337">
            <v>524304451</v>
          </cell>
          <cell r="C337" t="str">
            <v>Donativos a instituciones sin fines de lucro</v>
          </cell>
        </row>
        <row r="338">
          <cell r="A338">
            <v>4461</v>
          </cell>
          <cell r="B338">
            <v>524304461</v>
          </cell>
          <cell r="C338" t="str">
            <v>Ayudas sociales a cooperativas</v>
          </cell>
        </row>
        <row r="339">
          <cell r="A339">
            <v>4471</v>
          </cell>
          <cell r="B339">
            <v>524304471</v>
          </cell>
          <cell r="C339" t="str">
            <v>Ayudas sociales a entidades de interés público</v>
          </cell>
        </row>
        <row r="340">
          <cell r="A340">
            <v>4481</v>
          </cell>
          <cell r="B340">
            <v>524404481</v>
          </cell>
          <cell r="C340" t="str">
            <v>Ayudas por desastres naturales y otros siniestros</v>
          </cell>
        </row>
        <row r="341">
          <cell r="A341">
            <v>4511</v>
          </cell>
          <cell r="B341">
            <v>525104511</v>
          </cell>
          <cell r="C341" t="str">
            <v>Pensiones</v>
          </cell>
        </row>
        <row r="342">
          <cell r="A342">
            <v>4521</v>
          </cell>
          <cell r="B342">
            <v>525204521</v>
          </cell>
          <cell r="C342" t="str">
            <v>Jubilaciones</v>
          </cell>
        </row>
        <row r="343">
          <cell r="A343">
            <v>4641</v>
          </cell>
          <cell r="B343">
            <v>526204641</v>
          </cell>
          <cell r="C343" t="str">
            <v>Transf a fideicom pub ent paraest no empresar</v>
          </cell>
        </row>
        <row r="344">
          <cell r="A344">
            <v>8511</v>
          </cell>
          <cell r="B344">
            <v>533108511</v>
          </cell>
          <cell r="C344" t="str">
            <v>Convenios de reasignación</v>
          </cell>
        </row>
        <row r="345">
          <cell r="A345">
            <v>8531</v>
          </cell>
          <cell r="B345">
            <v>533208531</v>
          </cell>
          <cell r="C345" t="str">
            <v>Otros convenios</v>
          </cell>
        </row>
        <row r="346">
          <cell r="A346">
            <v>9211</v>
          </cell>
          <cell r="B346">
            <v>541109211</v>
          </cell>
          <cell r="C346" t="str">
            <v>Int de la deuda interna con instit de crédito</v>
          </cell>
        </row>
        <row r="347">
          <cell r="A347">
            <v>9212</v>
          </cell>
          <cell r="B347">
            <v>541109212</v>
          </cell>
          <cell r="C347" t="str">
            <v>Intereses de la deuda con Gobierno del Estado</v>
          </cell>
        </row>
        <row r="348">
          <cell r="A348">
            <v>9221</v>
          </cell>
          <cell r="B348">
            <v>541109221</v>
          </cell>
          <cell r="C348" t="str">
            <v>Int deriv de la colocación de títulos y valores</v>
          </cell>
        </row>
        <row r="349">
          <cell r="A349">
            <v>9231</v>
          </cell>
          <cell r="B349">
            <v>541109231</v>
          </cell>
          <cell r="C349" t="str">
            <v>Intereses por arrendamientos financieros</v>
          </cell>
        </row>
        <row r="350">
          <cell r="A350">
            <v>9311</v>
          </cell>
          <cell r="B350">
            <v>542109311</v>
          </cell>
          <cell r="C350" t="str">
            <v>Comisiones de la deuda publica interna</v>
          </cell>
        </row>
        <row r="351">
          <cell r="A351">
            <v>9312</v>
          </cell>
          <cell r="B351">
            <v>542109312</v>
          </cell>
          <cell r="C351" t="str">
            <v>Comisiones de la deuda pub int con Gob del Edo</v>
          </cell>
        </row>
        <row r="352">
          <cell r="A352">
            <v>9411</v>
          </cell>
          <cell r="B352">
            <v>543109411</v>
          </cell>
          <cell r="C352" t="str">
            <v>Gastos de la deuda publica interna</v>
          </cell>
        </row>
        <row r="353">
          <cell r="A353">
            <v>9412</v>
          </cell>
          <cell r="B353">
            <v>543109412</v>
          </cell>
          <cell r="C353" t="str">
            <v>Gastos de la deuda pub interna con Gob del Edo</v>
          </cell>
        </row>
        <row r="354">
          <cell r="A354">
            <v>9511</v>
          </cell>
          <cell r="B354">
            <v>544009511</v>
          </cell>
          <cell r="C354" t="str">
            <v>Costos por cobertura de la deuda pública interna</v>
          </cell>
        </row>
        <row r="355">
          <cell r="A355">
            <v>9512</v>
          </cell>
          <cell r="B355">
            <v>544009512</v>
          </cell>
          <cell r="C355" t="str">
            <v>Costos por cobert deuda pub int c Gob del Edo</v>
          </cell>
        </row>
        <row r="356">
          <cell r="A356">
            <v>10100</v>
          </cell>
          <cell r="B356">
            <v>215900201</v>
          </cell>
          <cell r="C356" t="str">
            <v>DEUDA ESTATAL GOBIERNO DEL ESTADO</v>
          </cell>
        </row>
        <row r="357">
          <cell r="A357">
            <v>10101</v>
          </cell>
          <cell r="B357">
            <v>223300101</v>
          </cell>
          <cell r="C357" t="str">
            <v>DEUDA PUBLICA A LARGO PLAZO</v>
          </cell>
        </row>
        <row r="358">
          <cell r="A358">
            <v>10201</v>
          </cell>
          <cell r="B358">
            <v>223300201</v>
          </cell>
          <cell r="C358" t="str">
            <v>DEUDA CON GOB DEL ESTADO (ANT PART)</v>
          </cell>
        </row>
        <row r="359">
          <cell r="A359">
            <v>30101</v>
          </cell>
          <cell r="B359">
            <v>322000101</v>
          </cell>
          <cell r="C359" t="str">
            <v>Aplicación de Remanente Recurso Propio</v>
          </cell>
        </row>
        <row r="360">
          <cell r="A360">
            <v>30201</v>
          </cell>
          <cell r="B360">
            <v>322000201</v>
          </cell>
          <cell r="C360" t="str">
            <v>Aplicación FAISM Remanentes Ejercicios Anteriore</v>
          </cell>
        </row>
        <row r="361">
          <cell r="A361">
            <v>30301</v>
          </cell>
          <cell r="B361">
            <v>322000301</v>
          </cell>
          <cell r="C361" t="str">
            <v>Aplicación FORTAMUN remanentes de Ejerc Anteriores</v>
          </cell>
        </row>
        <row r="362">
          <cell r="A362">
            <v>30401</v>
          </cell>
          <cell r="B362">
            <v>322000401</v>
          </cell>
          <cell r="C362" t="str">
            <v>Aplicación remanentes Convenios Especiales 2012</v>
          </cell>
        </row>
        <row r="363">
          <cell r="A363">
            <v>30402</v>
          </cell>
          <cell r="B363">
            <v>322000501</v>
          </cell>
          <cell r="C363" t="str">
            <v>Aplicación remanentes Ejercicio  2013</v>
          </cell>
        </row>
        <row r="364">
          <cell r="A364">
            <v>30403</v>
          </cell>
          <cell r="B364">
            <v>322000601</v>
          </cell>
          <cell r="C364" t="str">
            <v>Aplicación de remanentes convenio Federal</v>
          </cell>
        </row>
        <row r="365">
          <cell r="A365">
            <v>30404</v>
          </cell>
          <cell r="B365">
            <v>322000602</v>
          </cell>
          <cell r="C365" t="str">
            <v>Aplicación de remanentes convenio Estatal</v>
          </cell>
        </row>
        <row r="366">
          <cell r="A366">
            <v>30405</v>
          </cell>
          <cell r="B366">
            <v>322000603</v>
          </cell>
          <cell r="C366" t="str">
            <v>Aplicación de remanentes convenio Municipal</v>
          </cell>
        </row>
        <row r="367">
          <cell r="A367">
            <v>30701</v>
          </cell>
          <cell r="B367">
            <v>322000701</v>
          </cell>
          <cell r="C367" t="str">
            <v>Aplicación de remanentes convenio con Beneficiario</v>
          </cell>
        </row>
        <row r="368">
          <cell r="A368">
            <v>30901</v>
          </cell>
          <cell r="B368">
            <v>322000901</v>
          </cell>
          <cell r="C368" t="str">
            <v>Aplicación de Remanentes Participaciones 2017</v>
          </cell>
        </row>
        <row r="369">
          <cell r="A369">
            <v>80904</v>
          </cell>
          <cell r="B369">
            <v>322000904</v>
          </cell>
          <cell r="C369" t="str">
            <v>Aplicación Remanente Participaciones 2020</v>
          </cell>
        </row>
        <row r="370">
          <cell r="A370">
            <v>80409</v>
          </cell>
          <cell r="B370">
            <v>322000409</v>
          </cell>
          <cell r="C370" t="str">
            <v>APLIC DE REMANENTE CONV ESTATAL 20</v>
          </cell>
        </row>
        <row r="371">
          <cell r="A371">
            <v>80103</v>
          </cell>
          <cell r="B371">
            <v>322000103</v>
          </cell>
          <cell r="C371" t="str">
            <v>APLICACIÓN DE REMANENTE R33 FAISM 2020</v>
          </cell>
        </row>
        <row r="372">
          <cell r="A372">
            <v>80303</v>
          </cell>
          <cell r="B372">
            <v>322000303</v>
          </cell>
          <cell r="C372" t="str">
            <v>APLICACIÓN DE REMANENTE CONV FED ETIQ 20</v>
          </cell>
        </row>
        <row r="373">
          <cell r="A373">
            <v>80407</v>
          </cell>
          <cell r="B373">
            <v>322000407</v>
          </cell>
          <cell r="C373" t="str">
            <v>APLICACIÓN DE REMANENTE CONV EST ETIQ 20</v>
          </cell>
        </row>
        <row r="374">
          <cell r="A374">
            <v>80408</v>
          </cell>
          <cell r="B374">
            <v>322000408</v>
          </cell>
          <cell r="C374" t="str">
            <v>APLIC DE REMANENTE Convenio Macro GEG 20</v>
          </cell>
        </row>
        <row r="375">
          <cell r="A375">
            <v>80406</v>
          </cell>
          <cell r="B375">
            <v>322000406</v>
          </cell>
          <cell r="C375" t="str">
            <v>APLICACIÓN DE REMANENTE FISE 2020</v>
          </cell>
        </row>
        <row r="376">
          <cell r="A376">
            <v>80102</v>
          </cell>
          <cell r="B376">
            <v>322000102</v>
          </cell>
          <cell r="C376" t="str">
            <v>Aplicación de Remanente FAISM 2019</v>
          </cell>
        </row>
        <row r="377">
          <cell r="A377">
            <v>80202</v>
          </cell>
          <cell r="B377">
            <v>322000202</v>
          </cell>
          <cell r="C377" t="str">
            <v>Aplicación FAISM Remanente 2018</v>
          </cell>
        </row>
        <row r="378">
          <cell r="A378">
            <v>80203</v>
          </cell>
          <cell r="B378">
            <v>322000203</v>
          </cell>
          <cell r="C378" t="str">
            <v>Aplicación FAISM Remanente 2017</v>
          </cell>
        </row>
        <row r="379">
          <cell r="A379">
            <v>80302</v>
          </cell>
          <cell r="B379">
            <v>322000302</v>
          </cell>
          <cell r="C379" t="str">
            <v>Aplicación Remanente FORTAMUN  2018</v>
          </cell>
        </row>
        <row r="380">
          <cell r="A380">
            <v>80401</v>
          </cell>
          <cell r="B380">
            <v>322000402</v>
          </cell>
          <cell r="C380" t="str">
            <v>APLICACIÓN DE REMANENTES CONVENIOS ESTATALES 2018</v>
          </cell>
        </row>
        <row r="381">
          <cell r="A381">
            <v>80404</v>
          </cell>
          <cell r="B381">
            <v>322000404</v>
          </cell>
          <cell r="C381" t="str">
            <v>APLICACIÓN DE REMANENTES CONVENIOS ESTATALES 2019</v>
          </cell>
        </row>
        <row r="382">
          <cell r="A382">
            <v>80405</v>
          </cell>
          <cell r="B382">
            <v>322000405</v>
          </cell>
          <cell r="C382" t="str">
            <v>APLICACIÓN DE REMANENTES OTROS CONVENIOS 2019</v>
          </cell>
        </row>
        <row r="383">
          <cell r="A383">
            <v>80702</v>
          </cell>
          <cell r="B383">
            <v>322000702</v>
          </cell>
          <cell r="C383" t="str">
            <v>Aplicación Remanente Convenio Beneficiarios 2019</v>
          </cell>
        </row>
        <row r="384">
          <cell r="A384">
            <v>80703</v>
          </cell>
          <cell r="B384">
            <v>322000703</v>
          </cell>
          <cell r="C384" t="str">
            <v>Aplicación Remanente Convenio Beneficiarios 2020</v>
          </cell>
        </row>
        <row r="385">
          <cell r="A385">
            <v>80902</v>
          </cell>
          <cell r="B385">
            <v>322000902</v>
          </cell>
          <cell r="C385" t="str">
            <v>Aplicación Remanente Participaciones 2018</v>
          </cell>
        </row>
        <row r="386">
          <cell r="A386">
            <v>80903</v>
          </cell>
          <cell r="B386">
            <v>322000903</v>
          </cell>
          <cell r="C386" t="str">
            <v>Aplicación Remanente Participaciones 2019</v>
          </cell>
        </row>
        <row r="387">
          <cell r="A387">
            <v>110101</v>
          </cell>
          <cell r="B387">
            <v>411101001</v>
          </cell>
          <cell r="C387" t="str">
            <v>Juegos Y Apuestas Permitidas</v>
          </cell>
        </row>
        <row r="388">
          <cell r="A388">
            <v>110201</v>
          </cell>
          <cell r="B388">
            <v>411102001</v>
          </cell>
          <cell r="C388" t="str">
            <v>Impuesto diversiones espectáculo público</v>
          </cell>
        </row>
        <row r="389">
          <cell r="A389">
            <v>110301</v>
          </cell>
          <cell r="B389">
            <v>411103001</v>
          </cell>
          <cell r="C389" t="str">
            <v>Rifas, Sorteos, Loterías Y Concursos</v>
          </cell>
        </row>
        <row r="390">
          <cell r="A390">
            <v>120103</v>
          </cell>
          <cell r="B390">
            <v>411201003</v>
          </cell>
          <cell r="C390" t="str">
            <v>Impuesto Predial Urbano</v>
          </cell>
        </row>
        <row r="391">
          <cell r="A391">
            <v>120104</v>
          </cell>
          <cell r="B391">
            <v>411201004</v>
          </cell>
          <cell r="C391" t="str">
            <v>Impuesto Predial Rústico</v>
          </cell>
        </row>
        <row r="392">
          <cell r="A392">
            <v>120105</v>
          </cell>
          <cell r="B392">
            <v>411201005</v>
          </cell>
          <cell r="C392" t="str">
            <v>Rezago De Impuesto Predial Urbano</v>
          </cell>
        </row>
        <row r="393">
          <cell r="A393">
            <v>120106</v>
          </cell>
          <cell r="B393">
            <v>411201006</v>
          </cell>
          <cell r="C393" t="str">
            <v>Rezago De Impuesto Predial Rústico</v>
          </cell>
        </row>
        <row r="394">
          <cell r="A394">
            <v>120107</v>
          </cell>
          <cell r="B394">
            <v>411201007</v>
          </cell>
          <cell r="C394" t="str">
            <v>Actualización Impuesto Predial Urbano</v>
          </cell>
        </row>
        <row r="395">
          <cell r="A395">
            <v>120108</v>
          </cell>
          <cell r="B395">
            <v>411201008</v>
          </cell>
          <cell r="C395" t="str">
            <v>Actualización Impuesto Predial Rústico</v>
          </cell>
        </row>
        <row r="396">
          <cell r="A396">
            <v>120201</v>
          </cell>
          <cell r="B396">
            <v>411202001</v>
          </cell>
          <cell r="C396" t="str">
            <v>Impuesto división lotificación inmuebles</v>
          </cell>
        </row>
        <row r="397">
          <cell r="A397">
            <v>120202</v>
          </cell>
          <cell r="B397">
            <v>411202002</v>
          </cell>
          <cell r="C397" t="str">
            <v>División Lotif Inmuebles Rusticos</v>
          </cell>
        </row>
        <row r="398">
          <cell r="A398">
            <v>130101</v>
          </cell>
          <cell r="B398">
            <v>411301001</v>
          </cell>
          <cell r="C398" t="str">
            <v>Explotación Mármol Cantera Pizarra Otras</v>
          </cell>
        </row>
        <row r="399">
          <cell r="A399">
            <v>130201</v>
          </cell>
          <cell r="B399">
            <v>411302001</v>
          </cell>
          <cell r="C399" t="str">
            <v>Impuesto adquisición bienes inmuebles</v>
          </cell>
        </row>
        <row r="400">
          <cell r="A400">
            <v>170101</v>
          </cell>
          <cell r="B400">
            <v>411701001</v>
          </cell>
          <cell r="C400" t="str">
            <v>Recargos Impuesto Predial otros impuesto</v>
          </cell>
        </row>
        <row r="401">
          <cell r="A401">
            <v>170102</v>
          </cell>
          <cell r="B401">
            <v>411701002</v>
          </cell>
          <cell r="C401" t="str">
            <v>Recargos Por Otros Impuestos</v>
          </cell>
        </row>
        <row r="402">
          <cell r="A402">
            <v>170201</v>
          </cell>
          <cell r="B402">
            <v>411702001</v>
          </cell>
          <cell r="C402" t="str">
            <v>Multa Por Pago Extemporaneo Predial</v>
          </cell>
        </row>
        <row r="403">
          <cell r="A403">
            <v>170202</v>
          </cell>
          <cell r="B403">
            <v>411702002</v>
          </cell>
          <cell r="C403" t="str">
            <v>Multa Por Presentación Extemporanea</v>
          </cell>
        </row>
        <row r="404">
          <cell r="A404">
            <v>170203</v>
          </cell>
          <cell r="B404">
            <v>411702003</v>
          </cell>
          <cell r="C404" t="str">
            <v>Multas Por Otros Impuestos</v>
          </cell>
        </row>
        <row r="405">
          <cell r="A405">
            <v>170301</v>
          </cell>
          <cell r="B405">
            <v>411703001</v>
          </cell>
          <cell r="C405" t="str">
            <v>Gastos De Ejecución Por Impuesto Predial</v>
          </cell>
        </row>
        <row r="406">
          <cell r="A406">
            <v>170302</v>
          </cell>
          <cell r="B406">
            <v>411703002</v>
          </cell>
          <cell r="C406" t="str">
            <v>Gastos De Ejecución Por Otros Impuestos</v>
          </cell>
        </row>
        <row r="407">
          <cell r="A407">
            <v>310101</v>
          </cell>
          <cell r="B407">
            <v>413101001</v>
          </cell>
          <cell r="C407" t="str">
            <v>Por Ejecución De Obras Públicas Urbanas</v>
          </cell>
        </row>
        <row r="408">
          <cell r="A408">
            <v>310201</v>
          </cell>
          <cell r="B408">
            <v>413102001</v>
          </cell>
          <cell r="C408" t="str">
            <v>Por ejecución de obras públicas rurales</v>
          </cell>
        </row>
        <row r="409">
          <cell r="A409">
            <v>410102</v>
          </cell>
          <cell r="B409">
            <v>414101002</v>
          </cell>
          <cell r="C409" t="str">
            <v>Permiso Ocup Vía Pública Evento Privado</v>
          </cell>
        </row>
        <row r="410">
          <cell r="A410">
            <v>410103</v>
          </cell>
          <cell r="B410">
            <v>414101003</v>
          </cell>
          <cell r="C410" t="str">
            <v>Permiso Estacionam Taxis Camion Vía Púb</v>
          </cell>
        </row>
        <row r="411">
          <cell r="A411">
            <v>410201</v>
          </cell>
          <cell r="B411">
            <v>414102001</v>
          </cell>
          <cell r="C411" t="str">
            <v>Por servicio de baños públicos</v>
          </cell>
        </row>
        <row r="412">
          <cell r="A412">
            <v>410301</v>
          </cell>
          <cell r="B412">
            <v>414103001</v>
          </cell>
          <cell r="C412" t="str">
            <v>Permiso Anual Ejerc Comercio Vía Pública</v>
          </cell>
        </row>
        <row r="413">
          <cell r="A413">
            <v>410302</v>
          </cell>
          <cell r="B413">
            <v>414103002</v>
          </cell>
          <cell r="C413" t="str">
            <v>Por Comercio De Semifijos Y Tianguistas</v>
          </cell>
        </row>
        <row r="414">
          <cell r="A414">
            <v>410303</v>
          </cell>
          <cell r="B414">
            <v>414103003</v>
          </cell>
          <cell r="C414" t="str">
            <v>Por Comercio Ambulante</v>
          </cell>
        </row>
        <row r="415">
          <cell r="A415">
            <v>410304</v>
          </cell>
          <cell r="B415">
            <v>414103004</v>
          </cell>
          <cell r="C415" t="str">
            <v>Por Comercio Eventual</v>
          </cell>
        </row>
        <row r="416">
          <cell r="A416">
            <v>410305</v>
          </cell>
          <cell r="B416">
            <v>414103005</v>
          </cell>
          <cell r="C416" t="str">
            <v>Por Otros Comercios En Vía Pública</v>
          </cell>
        </row>
        <row r="417">
          <cell r="A417">
            <v>430203</v>
          </cell>
          <cell r="B417">
            <v>414302003</v>
          </cell>
          <cell r="C417" t="str">
            <v>Depósito Restos Der Pagados Perpetuidad</v>
          </cell>
        </row>
        <row r="418">
          <cell r="A418">
            <v>430204</v>
          </cell>
          <cell r="B418">
            <v>414302004</v>
          </cell>
          <cell r="C418" t="str">
            <v>Licencia Colocar Lápida Fosa Gaveta</v>
          </cell>
        </row>
        <row r="419">
          <cell r="A419">
            <v>430205</v>
          </cell>
          <cell r="B419">
            <v>414302005</v>
          </cell>
          <cell r="C419" t="str">
            <v>Por Exhumación De Cadáveres</v>
          </cell>
        </row>
        <row r="420">
          <cell r="A420">
            <v>430206</v>
          </cell>
          <cell r="B420">
            <v>414302006</v>
          </cell>
          <cell r="C420" t="str">
            <v>Permiso Para Construcción De Monumentos</v>
          </cell>
        </row>
        <row r="421">
          <cell r="A421">
            <v>430207</v>
          </cell>
          <cell r="B421">
            <v>414302007</v>
          </cell>
          <cell r="C421" t="str">
            <v>Permiso Traslac Cadáv Inhum Fuera Mpio</v>
          </cell>
        </row>
        <row r="422">
          <cell r="A422">
            <v>430201</v>
          </cell>
          <cell r="B422">
            <v>414302008</v>
          </cell>
          <cell r="C422" t="str">
            <v>Inhumacion Fosa Gaveta Panteon Municipal</v>
          </cell>
        </row>
        <row r="423">
          <cell r="A423">
            <v>430401</v>
          </cell>
          <cell r="B423">
            <v>414304001</v>
          </cell>
          <cell r="C423" t="str">
            <v>Por servicios de seguridad pública</v>
          </cell>
        </row>
        <row r="424">
          <cell r="A424">
            <v>430502</v>
          </cell>
          <cell r="B424">
            <v>414305002</v>
          </cell>
          <cell r="C424" t="str">
            <v>Otorgamiento Concesión Transp Público</v>
          </cell>
        </row>
        <row r="425">
          <cell r="A425">
            <v>430503</v>
          </cell>
          <cell r="B425">
            <v>414305003</v>
          </cell>
          <cell r="C425" t="str">
            <v>Transmisión De Derechos De Concesión</v>
          </cell>
        </row>
        <row r="426">
          <cell r="A426">
            <v>430504</v>
          </cell>
          <cell r="B426">
            <v>414305004</v>
          </cell>
          <cell r="C426" t="str">
            <v>Refrendo Anual De Concesión</v>
          </cell>
        </row>
        <row r="427">
          <cell r="A427">
            <v>430505</v>
          </cell>
          <cell r="B427">
            <v>414305005</v>
          </cell>
          <cell r="C427" t="str">
            <v>Permiso Eventual Por Mes O Fracción</v>
          </cell>
        </row>
        <row r="428">
          <cell r="A428">
            <v>430601</v>
          </cell>
          <cell r="B428">
            <v>414306001</v>
          </cell>
          <cell r="C428" t="str">
            <v>Expedición Constancia No Infracción</v>
          </cell>
        </row>
        <row r="429">
          <cell r="A429">
            <v>430901</v>
          </cell>
          <cell r="B429">
            <v>414309001</v>
          </cell>
          <cell r="C429" t="str">
            <v>Por Servicios De Protección Civil</v>
          </cell>
        </row>
        <row r="430">
          <cell r="A430">
            <v>431001</v>
          </cell>
          <cell r="B430">
            <v>414310001</v>
          </cell>
          <cell r="C430" t="str">
            <v>Por Permiso De Construcción</v>
          </cell>
        </row>
        <row r="431">
          <cell r="A431">
            <v>431002</v>
          </cell>
          <cell r="B431">
            <v>414310002</v>
          </cell>
          <cell r="C431" t="str">
            <v>Permiso Regularización Construcción</v>
          </cell>
        </row>
        <row r="432">
          <cell r="A432">
            <v>431003</v>
          </cell>
          <cell r="B432">
            <v>414310003</v>
          </cell>
          <cell r="C432" t="str">
            <v>Por Prórroga De Permiso De Construcción</v>
          </cell>
        </row>
        <row r="433">
          <cell r="A433">
            <v>431004</v>
          </cell>
          <cell r="B433">
            <v>414310004</v>
          </cell>
          <cell r="C433" t="str">
            <v>Por Peritaje De Evaluación De Riesgos</v>
          </cell>
        </row>
        <row r="434">
          <cell r="A434">
            <v>431005</v>
          </cell>
          <cell r="B434">
            <v>414310005</v>
          </cell>
          <cell r="C434" t="str">
            <v>Por Permiso De División</v>
          </cell>
        </row>
        <row r="435">
          <cell r="A435">
            <v>431006</v>
          </cell>
          <cell r="B435">
            <v>414310006</v>
          </cell>
          <cell r="C435" t="str">
            <v>Permiso Uso Suelo Alineam Núm Ofic Habit</v>
          </cell>
        </row>
        <row r="436">
          <cell r="A436">
            <v>431007</v>
          </cell>
          <cell r="B436">
            <v>414310007</v>
          </cell>
          <cell r="C436" t="str">
            <v>Permiso Uso Suelo Alineam Núm Ofic Margi</v>
          </cell>
        </row>
        <row r="437">
          <cell r="A437">
            <v>431008</v>
          </cell>
          <cell r="B437">
            <v>414310008</v>
          </cell>
          <cell r="C437" t="str">
            <v>Permiso Uso Suelo Alineam Núm Ofic Comer</v>
          </cell>
        </row>
        <row r="438">
          <cell r="A438">
            <v>431009</v>
          </cell>
          <cell r="B438">
            <v>414310009</v>
          </cell>
          <cell r="C438" t="str">
            <v>Autorización De Cambio De Uso De Suelo</v>
          </cell>
        </row>
        <row r="439">
          <cell r="A439">
            <v>431010</v>
          </cell>
          <cell r="B439">
            <v>414310010</v>
          </cell>
          <cell r="C439" t="str">
            <v>Por Certificado De Numero Oficial</v>
          </cell>
        </row>
        <row r="440">
          <cell r="A440">
            <v>431011</v>
          </cell>
          <cell r="B440">
            <v>414310011</v>
          </cell>
          <cell r="C440" t="str">
            <v>Por Certificado De Terminación De Obra</v>
          </cell>
        </row>
        <row r="441">
          <cell r="A441">
            <v>431102</v>
          </cell>
          <cell r="B441">
            <v>414311002</v>
          </cell>
          <cell r="C441" t="str">
            <v>Por Avalúos Inmuebles Urbanos Suburbanos</v>
          </cell>
        </row>
        <row r="442">
          <cell r="A442">
            <v>431103</v>
          </cell>
          <cell r="B442">
            <v>414311003</v>
          </cell>
          <cell r="C442" t="str">
            <v>Por El Avalúo De Inmuebles Rústicos</v>
          </cell>
        </row>
        <row r="443">
          <cell r="A443">
            <v>431104</v>
          </cell>
          <cell r="B443">
            <v>414311004</v>
          </cell>
          <cell r="C443" t="str">
            <v>Por Revisión De Avalúo Para Validación</v>
          </cell>
        </row>
        <row r="444">
          <cell r="A444">
            <v>431105</v>
          </cell>
          <cell r="B444">
            <v>414311005</v>
          </cell>
          <cell r="C444" t="str">
            <v>Honorarios De Valuación Fiscal</v>
          </cell>
        </row>
        <row r="445">
          <cell r="A445">
            <v>431302</v>
          </cell>
          <cell r="B445">
            <v>414313002</v>
          </cell>
          <cell r="C445" t="str">
            <v>Permiso Anual Colocación Anuncio Cartel</v>
          </cell>
        </row>
        <row r="446">
          <cell r="A446">
            <v>431303</v>
          </cell>
          <cell r="B446">
            <v>414313003</v>
          </cell>
          <cell r="C446" t="str">
            <v>Permiso Difusión Fonética Publ Vía Púb</v>
          </cell>
        </row>
        <row r="447">
          <cell r="A447">
            <v>431304</v>
          </cell>
          <cell r="B447">
            <v>414313004</v>
          </cell>
          <cell r="C447" t="str">
            <v>Por Anuncio Móvil O Temporal Por Año</v>
          </cell>
        </row>
        <row r="448">
          <cell r="A448">
            <v>431305</v>
          </cell>
          <cell r="B448">
            <v>414313005</v>
          </cell>
          <cell r="C448" t="str">
            <v>Por Inflables</v>
          </cell>
        </row>
        <row r="449">
          <cell r="A449">
            <v>431502</v>
          </cell>
          <cell r="B449">
            <v>414315002</v>
          </cell>
          <cell r="C449" t="str">
            <v>Permiso Poda Arboles Áreas Permitidas</v>
          </cell>
        </row>
        <row r="450">
          <cell r="A450">
            <v>431503</v>
          </cell>
          <cell r="B450">
            <v>414315003</v>
          </cell>
          <cell r="C450" t="str">
            <v>Perm Tala Árbol Zona Urb Esp Crec Lento</v>
          </cell>
        </row>
        <row r="451">
          <cell r="A451">
            <v>431504</v>
          </cell>
          <cell r="B451">
            <v>414315004</v>
          </cell>
          <cell r="C451" t="str">
            <v>Perm Tala Árbol Zona Urb Esp Crec Rápido</v>
          </cell>
        </row>
        <row r="452">
          <cell r="A452">
            <v>431505</v>
          </cell>
          <cell r="B452">
            <v>414315005</v>
          </cell>
          <cell r="C452" t="str">
            <v>Permiso Para Desmonte De Predios</v>
          </cell>
        </row>
        <row r="453">
          <cell r="A453">
            <v>431602</v>
          </cell>
          <cell r="B453">
            <v>414316002</v>
          </cell>
          <cell r="C453" t="str">
            <v>Constancia Valor Fiscal Propiedad Raíz</v>
          </cell>
        </row>
        <row r="454">
          <cell r="A454">
            <v>431603</v>
          </cell>
          <cell r="B454">
            <v>414316003</v>
          </cell>
          <cell r="C454" t="str">
            <v>Constancia De Residencia</v>
          </cell>
        </row>
        <row r="455">
          <cell r="A455">
            <v>431604</v>
          </cell>
          <cell r="B455">
            <v>414316004</v>
          </cell>
          <cell r="C455" t="str">
            <v>Certif Const Expida Srio Ayuntamiento</v>
          </cell>
        </row>
        <row r="456">
          <cell r="A456">
            <v>431605</v>
          </cell>
          <cell r="B456">
            <v>414316005</v>
          </cell>
          <cell r="C456" t="str">
            <v>Constancia Expidan Depend Admón Mpal</v>
          </cell>
        </row>
        <row r="457">
          <cell r="A457">
            <v>431606</v>
          </cell>
          <cell r="B457">
            <v>414316006</v>
          </cell>
          <cell r="C457" t="str">
            <v>Carta De Origen</v>
          </cell>
        </row>
        <row r="458">
          <cell r="A458">
            <v>431607</v>
          </cell>
          <cell r="B458">
            <v>414316007</v>
          </cell>
          <cell r="C458" t="str">
            <v>Constancia Factib Materia De Alcoholes</v>
          </cell>
        </row>
        <row r="459">
          <cell r="A459">
            <v>431608</v>
          </cell>
          <cell r="B459">
            <v>414316008</v>
          </cell>
          <cell r="C459" t="str">
            <v>Constancia Factib Agua Potable Drenaje</v>
          </cell>
        </row>
        <row r="460">
          <cell r="A460">
            <v>431609</v>
          </cell>
          <cell r="B460">
            <v>414316009</v>
          </cell>
          <cell r="C460" t="str">
            <v>Const No adeudo Agua Potable</v>
          </cell>
        </row>
        <row r="461">
          <cell r="A461">
            <v>431702</v>
          </cell>
          <cell r="B461">
            <v>414317002</v>
          </cell>
          <cell r="C461" t="str">
            <v>Consesión Servicio Mercado Público</v>
          </cell>
        </row>
        <row r="462">
          <cell r="A462">
            <v>431703</v>
          </cell>
          <cell r="B462">
            <v>414317003</v>
          </cell>
          <cell r="C462" t="str">
            <v>Mensualidad Servicio Mercado Público</v>
          </cell>
        </row>
        <row r="463">
          <cell r="A463">
            <v>431704</v>
          </cell>
          <cell r="B463">
            <v>414317004</v>
          </cell>
          <cell r="C463" t="str">
            <v>Cesión Derechos Consesión Serv Merc Púb</v>
          </cell>
        </row>
        <row r="464">
          <cell r="A464">
            <v>431705</v>
          </cell>
          <cell r="B464">
            <v>414317005</v>
          </cell>
          <cell r="C464" t="str">
            <v>Cambio Ampl Giro Mercado Público</v>
          </cell>
        </row>
        <row r="465">
          <cell r="A465">
            <v>431802</v>
          </cell>
          <cell r="B465">
            <v>414318002</v>
          </cell>
          <cell r="C465" t="str">
            <v>Alumbrado Público Mensual Recaudado CFE</v>
          </cell>
        </row>
        <row r="466">
          <cell r="A466">
            <v>431903</v>
          </cell>
          <cell r="B466">
            <v>414319003</v>
          </cell>
          <cell r="C466" t="str">
            <v>Servicio De Agua Potable Cuota Fija</v>
          </cell>
        </row>
        <row r="467">
          <cell r="A467">
            <v>431904</v>
          </cell>
          <cell r="B467">
            <v>414319004</v>
          </cell>
          <cell r="C467" t="str">
            <v>Rezago Agua Potable Cuota Fija</v>
          </cell>
        </row>
        <row r="468">
          <cell r="A468">
            <v>431905</v>
          </cell>
          <cell r="B468">
            <v>414319005</v>
          </cell>
          <cell r="C468" t="str">
            <v>Actual Serv Agua Potable Cuota Fija</v>
          </cell>
        </row>
        <row r="469">
          <cell r="A469">
            <v>431906</v>
          </cell>
          <cell r="B469">
            <v>414319006</v>
          </cell>
          <cell r="C469" t="str">
            <v>Derechos Por Drenaje (Contrato)</v>
          </cell>
        </row>
        <row r="470">
          <cell r="A470">
            <v>431907</v>
          </cell>
          <cell r="B470">
            <v>414319007</v>
          </cell>
          <cell r="C470" t="str">
            <v>Duplicado Recibo Serv Agua Potable</v>
          </cell>
        </row>
        <row r="471">
          <cell r="A471">
            <v>431908</v>
          </cell>
          <cell r="B471">
            <v>414319008</v>
          </cell>
          <cell r="C471" t="str">
            <v>Cambio Titular Contr Serv Agua Pot</v>
          </cell>
        </row>
        <row r="472">
          <cell r="A472">
            <v>431909</v>
          </cell>
          <cell r="B472">
            <v>414319009</v>
          </cell>
          <cell r="C472" t="str">
            <v>Contrato De Agua Potable De 1/2 Pulgada</v>
          </cell>
        </row>
        <row r="473">
          <cell r="A473">
            <v>431910</v>
          </cell>
          <cell r="B473">
            <v>414319010</v>
          </cell>
          <cell r="C473" t="str">
            <v>Cancelación De Toma De Agua Potable</v>
          </cell>
        </row>
        <row r="474">
          <cell r="A474">
            <v>431911</v>
          </cell>
          <cell r="B474">
            <v>414319011</v>
          </cell>
          <cell r="C474" t="str">
            <v>Reconexión De Toma De Agua Por Solicitud</v>
          </cell>
        </row>
        <row r="475">
          <cell r="A475">
            <v>431912</v>
          </cell>
          <cell r="B475">
            <v>414319012</v>
          </cell>
          <cell r="C475" t="str">
            <v>Cambio Nombre Usuario Servicio Agua Pot</v>
          </cell>
        </row>
        <row r="476">
          <cell r="A476">
            <v>431913</v>
          </cell>
          <cell r="B476">
            <v>414319013</v>
          </cell>
          <cell r="C476" t="str">
            <v>Serv Acarreo Agua Potable Pipa 10 M3</v>
          </cell>
        </row>
        <row r="477">
          <cell r="A477">
            <v>431914</v>
          </cell>
          <cell r="B477">
            <v>414319014</v>
          </cell>
          <cell r="C477" t="str">
            <v>Serv Acarreo Agua No Potable Pipa 10 M3</v>
          </cell>
        </row>
        <row r="478">
          <cell r="A478">
            <v>431915</v>
          </cell>
          <cell r="B478">
            <v>414319015</v>
          </cell>
          <cell r="C478" t="str">
            <v>Rep Pavimento Acceso Serv Agua Pot Dren</v>
          </cell>
        </row>
        <row r="479">
          <cell r="A479">
            <v>431916</v>
          </cell>
          <cell r="B479">
            <v>414319016</v>
          </cell>
          <cell r="C479" t="str">
            <v>Por Venta De Hipoclorito</v>
          </cell>
        </row>
        <row r="480">
          <cell r="A480">
            <v>431917</v>
          </cell>
          <cell r="B480">
            <v>414319017</v>
          </cell>
          <cell r="C480" t="str">
            <v>Por Desazolve De Fosas Sépticas</v>
          </cell>
        </row>
        <row r="481">
          <cell r="A481">
            <v>432002</v>
          </cell>
          <cell r="B481">
            <v>414320002</v>
          </cell>
          <cell r="C481" t="str">
            <v>Servicios De Casas De Cultura</v>
          </cell>
        </row>
        <row r="482">
          <cell r="A482">
            <v>432202</v>
          </cell>
          <cell r="B482">
            <v>414322002</v>
          </cell>
          <cell r="C482" t="str">
            <v>Servicios De Juventud Y Deporte</v>
          </cell>
        </row>
        <row r="483">
          <cell r="A483">
            <v>450102</v>
          </cell>
          <cell r="B483">
            <v>414401002</v>
          </cell>
          <cell r="C483" t="str">
            <v>Recargos Por Servicios De Agua Potable</v>
          </cell>
        </row>
        <row r="484">
          <cell r="A484">
            <v>450103</v>
          </cell>
          <cell r="B484">
            <v>414401003</v>
          </cell>
          <cell r="C484" t="str">
            <v>Recargos Por Derechos Diversos</v>
          </cell>
        </row>
        <row r="485">
          <cell r="A485">
            <v>450201</v>
          </cell>
          <cell r="B485">
            <v>414402001</v>
          </cell>
          <cell r="C485" t="str">
            <v>Gastos De Ejecución Por Derechos</v>
          </cell>
        </row>
        <row r="486">
          <cell r="A486">
            <v>510103</v>
          </cell>
          <cell r="B486">
            <v>415101003</v>
          </cell>
          <cell r="C486" t="str">
            <v>Intereses Deriv Inversiones Bancarias</v>
          </cell>
        </row>
        <row r="487">
          <cell r="A487">
            <v>510104</v>
          </cell>
          <cell r="B487">
            <v>415101004</v>
          </cell>
          <cell r="C487" t="str">
            <v>Intereses Deriv Cuenta Productiva</v>
          </cell>
        </row>
        <row r="488">
          <cell r="A488">
            <v>510202</v>
          </cell>
          <cell r="B488">
            <v>415102002</v>
          </cell>
          <cell r="C488" t="str">
            <v>Arrendamiento Terreno Propiedad Municipi</v>
          </cell>
        </row>
        <row r="489">
          <cell r="A489">
            <v>510203</v>
          </cell>
          <cell r="B489">
            <v>415102003</v>
          </cell>
          <cell r="C489" t="str">
            <v>Arrendamiento De Máquina Retroexcavadora</v>
          </cell>
        </row>
        <row r="490">
          <cell r="A490">
            <v>510204</v>
          </cell>
          <cell r="B490">
            <v>415102004</v>
          </cell>
          <cell r="C490" t="str">
            <v>Arrendamiento De Tractor Agrícola</v>
          </cell>
        </row>
        <row r="491">
          <cell r="A491">
            <v>510205</v>
          </cell>
          <cell r="B491">
            <v>415102005</v>
          </cell>
          <cell r="C491" t="str">
            <v>Arrendamiento De Camión De Volteo</v>
          </cell>
        </row>
        <row r="492">
          <cell r="A492">
            <v>510206</v>
          </cell>
          <cell r="B492">
            <v>415102006</v>
          </cell>
          <cell r="C492" t="str">
            <v>Arrend Edificios Canchas Mpales Eventos</v>
          </cell>
        </row>
        <row r="493">
          <cell r="A493">
            <v>510207</v>
          </cell>
          <cell r="B493">
            <v>415102007</v>
          </cell>
          <cell r="C493" t="str">
            <v>Aplicación Depósito de Garantía</v>
          </cell>
        </row>
        <row r="494">
          <cell r="A494">
            <v>510301</v>
          </cell>
          <cell r="B494">
            <v>415103001</v>
          </cell>
          <cell r="C494" t="str">
            <v>Formato Traslado De Dominio Urbano</v>
          </cell>
        </row>
        <row r="495">
          <cell r="A495">
            <v>510302</v>
          </cell>
          <cell r="B495">
            <v>415103002</v>
          </cell>
          <cell r="C495" t="str">
            <v>Formato Traslado De Dominio Rústico</v>
          </cell>
        </row>
        <row r="496">
          <cell r="A496">
            <v>510303</v>
          </cell>
          <cell r="B496">
            <v>415103003</v>
          </cell>
          <cell r="C496" t="str">
            <v>Formato Regularización Fiscal De Predio</v>
          </cell>
        </row>
        <row r="497">
          <cell r="A497">
            <v>510304</v>
          </cell>
          <cell r="B497">
            <v>415103004</v>
          </cell>
          <cell r="C497" t="str">
            <v>Formato De Certificado De No Adeudo</v>
          </cell>
        </row>
        <row r="498">
          <cell r="A498">
            <v>510305</v>
          </cell>
          <cell r="B498">
            <v>415103005</v>
          </cell>
          <cell r="C498" t="str">
            <v>Formas Valoradas Diversas</v>
          </cell>
        </row>
        <row r="499">
          <cell r="A499">
            <v>510501</v>
          </cell>
          <cell r="B499">
            <v>415105001</v>
          </cell>
          <cell r="C499" t="str">
            <v>Por Expedición De Copias Fotostáticas</v>
          </cell>
        </row>
        <row r="500">
          <cell r="A500">
            <v>510502</v>
          </cell>
          <cell r="B500">
            <v>415105002</v>
          </cell>
          <cell r="C500" t="str">
            <v>Impresión De Hojas</v>
          </cell>
        </row>
        <row r="501">
          <cell r="A501">
            <v>510601</v>
          </cell>
          <cell r="B501">
            <v>415106001</v>
          </cell>
          <cell r="C501" t="str">
            <v>Enajenación De Bienes Muebles</v>
          </cell>
        </row>
        <row r="502">
          <cell r="A502">
            <v>510701</v>
          </cell>
          <cell r="B502">
            <v>415107001</v>
          </cell>
          <cell r="C502" t="str">
            <v>Enajenación De Bienes Inmuebles</v>
          </cell>
        </row>
        <row r="503">
          <cell r="A503">
            <v>510901</v>
          </cell>
          <cell r="B503">
            <v>415109001</v>
          </cell>
          <cell r="C503" t="str">
            <v>Diferen Recaud Gasto Deriv Fracc Monet</v>
          </cell>
        </row>
        <row r="504">
          <cell r="A504">
            <v>610603</v>
          </cell>
          <cell r="B504">
            <v>416201003</v>
          </cell>
          <cell r="C504" t="str">
            <v>Multa Agua Potable Drenaje Saneamiento</v>
          </cell>
        </row>
        <row r="505">
          <cell r="A505">
            <v>610604</v>
          </cell>
          <cell r="B505">
            <v>416201004</v>
          </cell>
          <cell r="C505" t="str">
            <v>Multas De Transporte Público</v>
          </cell>
        </row>
        <row r="506">
          <cell r="A506">
            <v>610605</v>
          </cell>
          <cell r="B506">
            <v>416201005</v>
          </cell>
          <cell r="C506" t="str">
            <v>Multas Infracción Al Bando De Policía</v>
          </cell>
        </row>
        <row r="507">
          <cell r="A507">
            <v>610606</v>
          </cell>
          <cell r="B507">
            <v>416201006</v>
          </cell>
          <cell r="C507" t="str">
            <v>Multa De Tránsito</v>
          </cell>
        </row>
        <row r="508">
          <cell r="A508">
            <v>610607</v>
          </cell>
          <cell r="B508">
            <v>416201007</v>
          </cell>
          <cell r="C508" t="str">
            <v>Multas De Fiscalización</v>
          </cell>
        </row>
        <row r="509">
          <cell r="A509">
            <v>610608</v>
          </cell>
          <cell r="B509">
            <v>416201008</v>
          </cell>
          <cell r="C509" t="str">
            <v>Multas De Desarrollo Urbano</v>
          </cell>
        </row>
        <row r="510">
          <cell r="A510">
            <v>610609</v>
          </cell>
          <cell r="B510">
            <v>416201009</v>
          </cell>
          <cell r="C510" t="str">
            <v>Multa De Medio Ambiente Y Ecología</v>
          </cell>
        </row>
        <row r="511">
          <cell r="A511">
            <v>610613</v>
          </cell>
          <cell r="B511">
            <v>416201013</v>
          </cell>
          <cell r="C511" t="str">
            <v>Multas Diversas</v>
          </cell>
        </row>
        <row r="512">
          <cell r="A512">
            <v>610401</v>
          </cell>
          <cell r="B512">
            <v>416301001</v>
          </cell>
          <cell r="C512" t="str">
            <v>Por Daños En Vía Publica</v>
          </cell>
        </row>
        <row r="513">
          <cell r="A513">
            <v>610402</v>
          </cell>
          <cell r="B513">
            <v>416301002</v>
          </cell>
          <cell r="C513" t="str">
            <v>Por Daños Instal Alumbrado Público</v>
          </cell>
        </row>
        <row r="514">
          <cell r="A514">
            <v>610403</v>
          </cell>
          <cell r="B514">
            <v>416301003</v>
          </cell>
          <cell r="C514" t="str">
            <v>Por Daños A Seguridad Vial</v>
          </cell>
        </row>
        <row r="515">
          <cell r="A515">
            <v>610404</v>
          </cell>
          <cell r="B515">
            <v>416301004</v>
          </cell>
          <cell r="C515" t="str">
            <v>Por Daños A Parques Y Jardines</v>
          </cell>
        </row>
        <row r="516">
          <cell r="A516">
            <v>610405</v>
          </cell>
          <cell r="B516">
            <v>416301005</v>
          </cell>
          <cell r="C516" t="str">
            <v>Por Daños Seguridad Pública</v>
          </cell>
        </row>
        <row r="517">
          <cell r="A517">
            <v>610406</v>
          </cell>
          <cell r="B517">
            <v>416301006</v>
          </cell>
          <cell r="C517" t="str">
            <v>Por Equipos Extraviados</v>
          </cell>
        </row>
        <row r="518">
          <cell r="A518">
            <v>610407</v>
          </cell>
          <cell r="B518">
            <v>416301007</v>
          </cell>
          <cell r="C518" t="str">
            <v>Daño Patrimonial Por Siniestro</v>
          </cell>
        </row>
        <row r="519">
          <cell r="A519">
            <v>610101</v>
          </cell>
          <cell r="B519">
            <v>416901001</v>
          </cell>
          <cell r="C519" t="str">
            <v>Inscripción Padrón Peritos Fiscales</v>
          </cell>
        </row>
        <row r="520">
          <cell r="A520">
            <v>610102</v>
          </cell>
          <cell r="B520">
            <v>416901002</v>
          </cell>
          <cell r="C520" t="str">
            <v>Refrendo Al Padrón De Peritos Fiscales</v>
          </cell>
        </row>
        <row r="521">
          <cell r="A521">
            <v>610103</v>
          </cell>
          <cell r="B521">
            <v>416901003</v>
          </cell>
          <cell r="C521" t="str">
            <v>Inscripción Al Padron De Contratistas</v>
          </cell>
        </row>
        <row r="522">
          <cell r="A522">
            <v>610104</v>
          </cell>
          <cell r="B522">
            <v>416901004</v>
          </cell>
          <cell r="C522" t="str">
            <v>Inscripción Al Padrón De Proveedores</v>
          </cell>
        </row>
        <row r="523">
          <cell r="A523">
            <v>610105</v>
          </cell>
          <cell r="B523">
            <v>416901005</v>
          </cell>
          <cell r="C523" t="str">
            <v>Refrendo Al Padrón De Proveedores</v>
          </cell>
        </row>
        <row r="524">
          <cell r="A524">
            <v>610106</v>
          </cell>
          <cell r="B524">
            <v>416901006</v>
          </cell>
          <cell r="C524" t="str">
            <v>Venta Bases Licitación OP Rec Mpal  Est</v>
          </cell>
        </row>
        <row r="525">
          <cell r="A525">
            <v>610107</v>
          </cell>
          <cell r="B525">
            <v>416901007</v>
          </cell>
          <cell r="C525" t="str">
            <v>Venta Bases Licitación OP Rec Federal</v>
          </cell>
        </row>
        <row r="526">
          <cell r="A526">
            <v>610201</v>
          </cell>
          <cell r="B526">
            <v>416902001</v>
          </cell>
          <cell r="C526" t="str">
            <v>Serv Grúa Arrast Pens Veh Resg Seg Pub</v>
          </cell>
        </row>
        <row r="527">
          <cell r="A527">
            <v>610701</v>
          </cell>
          <cell r="B527">
            <v>416909001</v>
          </cell>
          <cell r="C527" t="str">
            <v>Aprovechamientos Diversos</v>
          </cell>
        </row>
        <row r="528">
          <cell r="A528">
            <v>610702</v>
          </cell>
          <cell r="B528">
            <v>416909002</v>
          </cell>
          <cell r="C528" t="str">
            <v>Reintegro por dictamen de auditoría</v>
          </cell>
        </row>
        <row r="529">
          <cell r="A529">
            <v>810102</v>
          </cell>
          <cell r="B529">
            <v>421101002</v>
          </cell>
          <cell r="C529" t="str">
            <v>Fondo General De Participaciones</v>
          </cell>
        </row>
        <row r="530">
          <cell r="A530">
            <v>810202</v>
          </cell>
          <cell r="B530">
            <v>421102002</v>
          </cell>
          <cell r="C530" t="str">
            <v>Fondo De Fomento Municipal</v>
          </cell>
        </row>
        <row r="531">
          <cell r="A531">
            <v>810203</v>
          </cell>
          <cell r="B531">
            <v>421102003</v>
          </cell>
          <cell r="C531" t="str">
            <v>Fondo De Fomento Municipal 30%</v>
          </cell>
        </row>
        <row r="532">
          <cell r="A532">
            <v>810302</v>
          </cell>
          <cell r="B532">
            <v>421103002</v>
          </cell>
          <cell r="C532" t="str">
            <v>Fondo De Fiscalización Y Recaudación</v>
          </cell>
        </row>
        <row r="533">
          <cell r="A533">
            <v>810402</v>
          </cell>
          <cell r="B533">
            <v>421104002</v>
          </cell>
          <cell r="C533" t="str">
            <v>Impuesto Especial Producción Servicios</v>
          </cell>
        </row>
        <row r="534">
          <cell r="A534">
            <v>810502</v>
          </cell>
          <cell r="B534">
            <v>421105002</v>
          </cell>
          <cell r="C534" t="str">
            <v>Gasolinas Y Diésel</v>
          </cell>
        </row>
        <row r="535">
          <cell r="A535">
            <v>810603</v>
          </cell>
          <cell r="B535">
            <v>421106003</v>
          </cell>
          <cell r="C535" t="str">
            <v>Fondo Del Impuesto Sobre La Renta ISR</v>
          </cell>
        </row>
        <row r="536">
          <cell r="A536">
            <v>820102</v>
          </cell>
          <cell r="B536">
            <v>421201002</v>
          </cell>
          <cell r="C536" t="str">
            <v>Fondo Infraestructura Social Mpal FAISM</v>
          </cell>
        </row>
        <row r="537">
          <cell r="A537">
            <v>820202</v>
          </cell>
          <cell r="B537">
            <v>421202002</v>
          </cell>
          <cell r="C537" t="str">
            <v>Fondo Aportaciones Fortal Mpios FORTAMUN</v>
          </cell>
        </row>
        <row r="538">
          <cell r="A538">
            <v>830301</v>
          </cell>
          <cell r="B538">
            <v>421303001</v>
          </cell>
          <cell r="C538" t="str">
            <v>CONVENIOS ESTATALES</v>
          </cell>
        </row>
        <row r="539">
          <cell r="A539">
            <v>830302</v>
          </cell>
          <cell r="B539">
            <v>421303002</v>
          </cell>
          <cell r="C539" t="str">
            <v>CONVENIO ESTATAL CAPTEMOS AGUA 2021</v>
          </cell>
        </row>
        <row r="540">
          <cell r="A540">
            <v>830303</v>
          </cell>
          <cell r="B540">
            <v>421303003</v>
          </cell>
          <cell r="C540" t="str">
            <v>CONVENIO ESTATAL FRUTICULTURA 2021</v>
          </cell>
        </row>
        <row r="541">
          <cell r="A541">
            <v>830304</v>
          </cell>
          <cell r="B541">
            <v>421303004</v>
          </cell>
          <cell r="C541" t="str">
            <v>CONVENIO ESTATAL MI GANADO PRODUC 21</v>
          </cell>
        </row>
        <row r="542">
          <cell r="A542">
            <v>830305</v>
          </cell>
          <cell r="B542">
            <v>421303005</v>
          </cell>
          <cell r="C542" t="str">
            <v>CONVENIO ESTATAL SDAYR CAMINOS 2021</v>
          </cell>
        </row>
        <row r="543">
          <cell r="A543">
            <v>830306</v>
          </cell>
          <cell r="B543">
            <v>421303006</v>
          </cell>
          <cell r="C543" t="str">
            <v>CONVENIO ESTATAL PSBMC 2021 A-0007</v>
          </cell>
        </row>
        <row r="544">
          <cell r="A544">
            <v>830307</v>
          </cell>
          <cell r="B544">
            <v>421303007</v>
          </cell>
          <cell r="C544" t="str">
            <v>CONVENIO ESTATAL PVMI 2021 A-01</v>
          </cell>
        </row>
        <row r="545">
          <cell r="A545">
            <v>830308</v>
          </cell>
          <cell r="B545">
            <v>421303008</v>
          </cell>
          <cell r="C545" t="str">
            <v>CONVENIO ESTATAL PVMI 2021 A-02</v>
          </cell>
        </row>
        <row r="546">
          <cell r="A546">
            <v>830309</v>
          </cell>
          <cell r="B546">
            <v>421303009</v>
          </cell>
          <cell r="C546" t="str">
            <v>CONVENIO ESTATAL PSBZI 2021 A-0003</v>
          </cell>
        </row>
        <row r="547">
          <cell r="A547">
            <v>830310</v>
          </cell>
          <cell r="B547">
            <v>421303010</v>
          </cell>
          <cell r="C547" t="str">
            <v>CONVENIO ESTATAL PSBZI 2021 A-0004</v>
          </cell>
        </row>
        <row r="548">
          <cell r="A548">
            <v>830311</v>
          </cell>
          <cell r="B548">
            <v>421303011</v>
          </cell>
          <cell r="C548" t="str">
            <v>CONVENIO ESTATAL PSBGTO 2021 A-0020</v>
          </cell>
        </row>
        <row r="549">
          <cell r="A549">
            <v>830312</v>
          </cell>
          <cell r="B549">
            <v>421303012</v>
          </cell>
          <cell r="C549" t="str">
            <v>CONVENIO ESTATAL CEAG PAS 2021</v>
          </cell>
        </row>
        <row r="550">
          <cell r="A550">
            <v>830313</v>
          </cell>
          <cell r="B550">
            <v>421303013</v>
          </cell>
          <cell r="C550" t="str">
            <v>CONVENIO ESTATAL PSBMC 2021 A-0035</v>
          </cell>
        </row>
        <row r="551">
          <cell r="A551">
            <v>830314</v>
          </cell>
          <cell r="B551">
            <v>421303014</v>
          </cell>
          <cell r="C551" t="str">
            <v>CONVENIO ESTATAL ESCUELA ITINERANTE 2021</v>
          </cell>
        </row>
        <row r="552">
          <cell r="A552">
            <v>830315</v>
          </cell>
          <cell r="B552">
            <v>421303015</v>
          </cell>
          <cell r="C552" t="str">
            <v>CONVENIO ESTATAL CASA CULTURA DANZA</v>
          </cell>
        </row>
        <row r="553">
          <cell r="A553">
            <v>830391</v>
          </cell>
          <cell r="B553">
            <v>421303091</v>
          </cell>
          <cell r="C553" t="str">
            <v>CONVENIO ESTATAL DEUDA 2021 PEMC A0039</v>
          </cell>
        </row>
        <row r="554">
          <cell r="A554">
            <v>830502</v>
          </cell>
          <cell r="B554">
            <v>421305002</v>
          </cell>
          <cell r="C554" t="str">
            <v>CONVENIO BENEFICIARIOS CAPTEMOS AGUA 21</v>
          </cell>
        </row>
        <row r="555">
          <cell r="A555">
            <v>830503</v>
          </cell>
          <cell r="B555">
            <v>421305003</v>
          </cell>
          <cell r="C555" t="str">
            <v>CONVENIO BENEFICIARIOS FRUTICULTURA 21</v>
          </cell>
        </row>
        <row r="556">
          <cell r="A556">
            <v>830504</v>
          </cell>
          <cell r="B556">
            <v>421305004</v>
          </cell>
          <cell r="C556" t="str">
            <v>CONVENIO BENEFICIARIOS MI GANADO PROD 21</v>
          </cell>
        </row>
        <row r="557">
          <cell r="A557">
            <v>830601</v>
          </cell>
          <cell r="B557">
            <v>421306001</v>
          </cell>
          <cell r="C557" t="str">
            <v>INTERESES DE CONVENIOS BENEFICIARIOS</v>
          </cell>
        </row>
        <row r="558">
          <cell r="A558">
            <v>840102</v>
          </cell>
          <cell r="B558">
            <v>421401002</v>
          </cell>
          <cell r="C558" t="str">
            <v>Tenencia O Uso De Vehículos</v>
          </cell>
        </row>
        <row r="559">
          <cell r="A559">
            <v>840202</v>
          </cell>
          <cell r="B559">
            <v>421402002</v>
          </cell>
          <cell r="C559" t="str">
            <v>Fondo De Compensación ISAN</v>
          </cell>
        </row>
        <row r="560">
          <cell r="A560">
            <v>840302</v>
          </cell>
          <cell r="B560">
            <v>421403002</v>
          </cell>
          <cell r="C560" t="str">
            <v>Impuesto Sobre Automóviles Nuevos</v>
          </cell>
        </row>
        <row r="561">
          <cell r="A561">
            <v>840401</v>
          </cell>
          <cell r="B561">
            <v>421404001</v>
          </cell>
          <cell r="C561" t="str">
            <v>ISR Enajen Bien Inmueb Art. 126 LISR</v>
          </cell>
        </row>
        <row r="562">
          <cell r="A562">
            <v>840501</v>
          </cell>
          <cell r="B562">
            <v>421405001</v>
          </cell>
          <cell r="C562" t="str">
            <v>Alcoholes</v>
          </cell>
        </row>
        <row r="563">
          <cell r="A563">
            <v>840602</v>
          </cell>
          <cell r="B563">
            <v>421406002</v>
          </cell>
          <cell r="C563" t="str">
            <v>Impuesto Venta Final Bebidas Alcohólicas</v>
          </cell>
        </row>
        <row r="564">
          <cell r="A564">
            <v>840701</v>
          </cell>
          <cell r="B564">
            <v>421407001</v>
          </cell>
          <cell r="C564" t="str">
            <v>Convenio Colab Régimen Incorp Fiscal</v>
          </cell>
        </row>
        <row r="565">
          <cell r="A565">
            <v>840801</v>
          </cell>
          <cell r="B565">
            <v>421408001</v>
          </cell>
          <cell r="C565" t="str">
            <v>Multas No Fiscales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610701</v>
          </cell>
          <cell r="B687">
            <v>416909001</v>
          </cell>
          <cell r="C687" t="str">
            <v>Aprovechamientos Diversos</v>
          </cell>
        </row>
        <row r="688">
          <cell r="A688">
            <v>610702</v>
          </cell>
          <cell r="B688">
            <v>416909002</v>
          </cell>
          <cell r="C688" t="str">
            <v>Reintegro por dictamen de auditoría</v>
          </cell>
        </row>
        <row r="689">
          <cell r="A689">
            <v>810102</v>
          </cell>
          <cell r="B689">
            <v>421101002</v>
          </cell>
          <cell r="C689" t="str">
            <v>Fondo General De Participaciones</v>
          </cell>
        </row>
        <row r="690">
          <cell r="A690">
            <v>810202</v>
          </cell>
          <cell r="B690">
            <v>421102002</v>
          </cell>
          <cell r="C690" t="str">
            <v>Fondo De Fomento Municipal</v>
          </cell>
        </row>
        <row r="691">
          <cell r="A691">
            <v>810203</v>
          </cell>
          <cell r="B691">
            <v>421102003</v>
          </cell>
          <cell r="C691" t="str">
            <v>Fondo De Fomento Municipal 30%</v>
          </cell>
        </row>
        <row r="692">
          <cell r="A692">
            <v>810302</v>
          </cell>
          <cell r="B692">
            <v>421103002</v>
          </cell>
          <cell r="C692" t="str">
            <v>Fondo De Fiscalización Y Recaudación</v>
          </cell>
        </row>
        <row r="693">
          <cell r="A693">
            <v>810402</v>
          </cell>
          <cell r="B693">
            <v>421104002</v>
          </cell>
          <cell r="C693" t="str">
            <v>Impuesto Especial Producción Servicios</v>
          </cell>
        </row>
        <row r="694">
          <cell r="A694">
            <v>810502</v>
          </cell>
          <cell r="B694">
            <v>421105002</v>
          </cell>
          <cell r="C694" t="str">
            <v>Gasolinas Y Diésel</v>
          </cell>
        </row>
        <row r="695">
          <cell r="A695">
            <v>810603</v>
          </cell>
          <cell r="B695">
            <v>421106003</v>
          </cell>
          <cell r="C695" t="str">
            <v>Fondo Del Impuesto Sobre La Renta ISR</v>
          </cell>
        </row>
        <row r="696">
          <cell r="A696">
            <v>820102</v>
          </cell>
          <cell r="B696">
            <v>421201002</v>
          </cell>
          <cell r="C696" t="str">
            <v>Fondo Infraestructura Social Mpal FAISM</v>
          </cell>
        </row>
        <row r="697">
          <cell r="A697">
            <v>820202</v>
          </cell>
          <cell r="B697">
            <v>421202002</v>
          </cell>
          <cell r="C697" t="str">
            <v>Fondo Aportaciones Fortal Mpios FORTAMUN</v>
          </cell>
        </row>
        <row r="698">
          <cell r="A698">
            <v>830301</v>
          </cell>
          <cell r="B698">
            <v>421303001</v>
          </cell>
          <cell r="C698" t="str">
            <v>CONVENIOS ESTATALES</v>
          </cell>
        </row>
        <row r="699">
          <cell r="A699">
            <v>840102</v>
          </cell>
          <cell r="B699">
            <v>421401002</v>
          </cell>
          <cell r="C699" t="str">
            <v>Tenencia O Uso De Vehículos</v>
          </cell>
        </row>
        <row r="700">
          <cell r="A700">
            <v>840202</v>
          </cell>
          <cell r="B700">
            <v>421402002</v>
          </cell>
          <cell r="C700" t="str">
            <v>Fondo De Compensación ISAN</v>
          </cell>
        </row>
        <row r="701">
          <cell r="A701">
            <v>840302</v>
          </cell>
          <cell r="B701">
            <v>421403002</v>
          </cell>
          <cell r="C701" t="str">
            <v>Impuesto Sobre Automóviles Nuevos</v>
          </cell>
        </row>
        <row r="702">
          <cell r="A702">
            <v>840401</v>
          </cell>
          <cell r="B702">
            <v>421404001</v>
          </cell>
          <cell r="C702" t="str">
            <v>ISR Enajen Bien Inmueb Art. 126 LISR</v>
          </cell>
        </row>
        <row r="703">
          <cell r="A703">
            <v>840501</v>
          </cell>
          <cell r="B703">
            <v>421405001</v>
          </cell>
          <cell r="C703" t="str">
            <v>Alcoholes</v>
          </cell>
        </row>
        <row r="704">
          <cell r="A704">
            <v>840602</v>
          </cell>
          <cell r="B704">
            <v>421406002</v>
          </cell>
          <cell r="C704" t="str">
            <v>Impuesto Venta Final Bebidas Alcohólicas</v>
          </cell>
        </row>
        <row r="705">
          <cell r="A705">
            <v>840701</v>
          </cell>
          <cell r="B705">
            <v>421407001</v>
          </cell>
          <cell r="C705" t="str">
            <v>Convenio Colab Régimen Incorp Fiscal</v>
          </cell>
        </row>
        <row r="706">
          <cell r="A706">
            <v>840801</v>
          </cell>
          <cell r="B706">
            <v>421408001</v>
          </cell>
          <cell r="C706" t="str">
            <v>Multas No Fiscales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3"/>
  <sheetViews>
    <sheetView tabSelected="1" workbookViewId="0">
      <selection activeCell="H12" sqref="H12"/>
    </sheetView>
  </sheetViews>
  <sheetFormatPr baseColWidth="10" defaultRowHeight="11.25" x14ac:dyDescent="0.2"/>
  <cols>
    <col min="1" max="1" width="8.140625" style="1" bestFit="1" customWidth="1"/>
    <col min="2" max="2" width="33.140625" style="1" customWidth="1"/>
    <col min="3" max="3" width="16" style="1" customWidth="1"/>
    <col min="4" max="4" width="8.28515625" style="1" bestFit="1" customWidth="1"/>
    <col min="5" max="5" width="11.28515625" style="1" bestFit="1" customWidth="1"/>
    <col min="6" max="6" width="9.140625" style="1" bestFit="1" customWidth="1"/>
    <col min="7" max="7" width="10.42578125" style="1" bestFit="1" customWidth="1"/>
    <col min="8" max="8" width="43" style="1" customWidth="1"/>
    <col min="9" max="9" width="20" style="1" customWidth="1"/>
    <col min="10" max="11" width="11.5703125" style="1" bestFit="1" customWidth="1"/>
    <col min="12" max="16384" width="11.42578125" style="1"/>
  </cols>
  <sheetData>
    <row r="1" spans="1:9" ht="15.75" customHeight="1" x14ac:dyDescent="0.2">
      <c r="A1" s="102" t="s">
        <v>332</v>
      </c>
      <c r="B1" s="103"/>
      <c r="C1" s="103"/>
      <c r="D1" s="103"/>
      <c r="E1" s="103"/>
      <c r="F1" s="103"/>
      <c r="G1" s="103"/>
      <c r="H1" s="103"/>
      <c r="I1" s="104"/>
    </row>
    <row r="2" spans="1:9" ht="12.75" x14ac:dyDescent="0.2">
      <c r="A2" s="105" t="s">
        <v>333</v>
      </c>
      <c r="B2" s="106"/>
      <c r="C2" s="106"/>
      <c r="D2" s="106"/>
      <c r="E2" s="106"/>
      <c r="F2" s="106"/>
      <c r="G2" s="106"/>
      <c r="H2" s="106"/>
      <c r="I2" s="107"/>
    </row>
    <row r="3" spans="1:9" x14ac:dyDescent="0.2">
      <c r="A3" s="108"/>
      <c r="B3" s="109"/>
      <c r="C3" s="109"/>
      <c r="D3" s="109"/>
      <c r="E3" s="109"/>
      <c r="F3" s="109"/>
      <c r="G3" s="109"/>
      <c r="H3" s="109"/>
      <c r="I3" s="110"/>
    </row>
    <row r="4" spans="1:9" ht="15.75" x14ac:dyDescent="0.2">
      <c r="A4" s="111" t="s">
        <v>0</v>
      </c>
      <c r="B4" s="112"/>
      <c r="C4" s="112"/>
      <c r="D4" s="112"/>
      <c r="E4" s="112"/>
      <c r="F4" s="112"/>
      <c r="G4" s="112"/>
      <c r="H4" s="112"/>
      <c r="I4" s="113"/>
    </row>
    <row r="5" spans="1:9" x14ac:dyDescent="0.2">
      <c r="A5" s="108"/>
      <c r="B5" s="109"/>
      <c r="C5" s="109"/>
      <c r="D5" s="109"/>
      <c r="E5" s="109"/>
      <c r="F5" s="109"/>
      <c r="G5" s="109"/>
      <c r="H5" s="109"/>
      <c r="I5" s="110"/>
    </row>
    <row r="6" spans="1:9" ht="19.5" thickBot="1" x14ac:dyDescent="0.35">
      <c r="A6" s="114"/>
      <c r="B6" s="115"/>
      <c r="C6" s="115"/>
      <c r="D6" s="115"/>
      <c r="E6" s="115"/>
      <c r="F6" s="115"/>
      <c r="G6" s="115"/>
      <c r="H6" s="116" t="s">
        <v>334</v>
      </c>
      <c r="I6" s="117">
        <v>94839000</v>
      </c>
    </row>
    <row r="7" spans="1:9" ht="22.5" x14ac:dyDescent="0.2">
      <c r="A7" s="118" t="s">
        <v>1</v>
      </c>
      <c r="B7" s="118" t="s">
        <v>2</v>
      </c>
      <c r="C7" s="118" t="s">
        <v>3</v>
      </c>
      <c r="D7" s="118" t="s">
        <v>4</v>
      </c>
      <c r="E7" s="118"/>
      <c r="F7" s="118" t="s">
        <v>5</v>
      </c>
      <c r="G7" s="118" t="s">
        <v>6</v>
      </c>
      <c r="H7" s="118" t="s">
        <v>7</v>
      </c>
      <c r="I7" s="118" t="s">
        <v>8</v>
      </c>
    </row>
    <row r="8" spans="1:9" x14ac:dyDescent="0.2">
      <c r="A8" s="2"/>
      <c r="B8" s="2"/>
      <c r="C8" s="2"/>
      <c r="D8" s="2"/>
      <c r="E8" s="2"/>
      <c r="F8" s="2"/>
      <c r="G8" s="2"/>
      <c r="H8" s="3" t="s">
        <v>9</v>
      </c>
      <c r="I8" s="4">
        <f>I9+I74++I100+I119+I146+I166+I189+I208+I237+I254+I262+I300+I324+I346+I368+I398+I432+I468+I492+I511+I524+I553+I581+I603+I635+I658+I786</f>
        <v>55939000.000000007</v>
      </c>
    </row>
    <row r="9" spans="1:9" x14ac:dyDescent="0.2">
      <c r="A9" s="5"/>
      <c r="B9" s="5"/>
      <c r="C9" s="5"/>
      <c r="D9" s="5"/>
      <c r="E9" s="5"/>
      <c r="F9" s="6"/>
      <c r="G9" s="6"/>
      <c r="H9" s="7" t="s">
        <v>10</v>
      </c>
      <c r="I9" s="8">
        <f>I10+I40+I43+I49+I56</f>
        <v>16361961.370000001</v>
      </c>
    </row>
    <row r="10" spans="1:9" x14ac:dyDescent="0.2">
      <c r="A10" s="9"/>
      <c r="B10" s="9"/>
      <c r="C10" s="9"/>
      <c r="D10" s="9"/>
      <c r="E10" s="9"/>
      <c r="F10" s="10"/>
      <c r="G10" s="10"/>
      <c r="H10" s="11" t="s">
        <v>10</v>
      </c>
      <c r="I10" s="12">
        <f>SUM(I11:I39)</f>
        <v>2901961.37</v>
      </c>
    </row>
    <row r="11" spans="1:9" x14ac:dyDescent="0.2">
      <c r="A11" s="13">
        <v>1400322</v>
      </c>
      <c r="B11" s="14" t="s">
        <v>11</v>
      </c>
      <c r="C11" s="13" t="s">
        <v>12</v>
      </c>
      <c r="D11" s="13" t="s">
        <v>13</v>
      </c>
      <c r="E11" s="13" t="str">
        <f t="shared" ref="E11:E75" si="0">MID(F11,1,1)</f>
        <v>1</v>
      </c>
      <c r="F11" s="15">
        <v>1131</v>
      </c>
      <c r="G11" s="15">
        <f>VLOOKUP(F11,'[1]CAT POSPRE'!$A$2:$C$842,2,FALSE)</f>
        <v>511101131</v>
      </c>
      <c r="H11" s="16" t="str">
        <f>VLOOKUP(F11,'[1]CAT POSPRE'!$A$2:$C$842,3,FALSE)</f>
        <v>Sueldos Base</v>
      </c>
      <c r="I11" s="17">
        <v>1569931.81</v>
      </c>
    </row>
    <row r="12" spans="1:9" x14ac:dyDescent="0.2">
      <c r="A12" s="13">
        <v>1400322</v>
      </c>
      <c r="B12" s="14" t="s">
        <v>11</v>
      </c>
      <c r="C12" s="13" t="s">
        <v>12</v>
      </c>
      <c r="D12" s="13" t="s">
        <v>13</v>
      </c>
      <c r="E12" s="13" t="str">
        <f t="shared" si="0"/>
        <v>1</v>
      </c>
      <c r="F12" s="15">
        <v>1312</v>
      </c>
      <c r="G12" s="15">
        <f>VLOOKUP(F12,'[1]CAT POSPRE'!$A$2:$C$842,2,FALSE)</f>
        <v>511301312</v>
      </c>
      <c r="H12" s="16" t="str">
        <f>VLOOKUP(F12,'[1]CAT POSPRE'!$A$2:$C$842,3,FALSE)</f>
        <v>Antigüedad</v>
      </c>
      <c r="I12" s="17">
        <v>26615.22</v>
      </c>
    </row>
    <row r="13" spans="1:9" x14ac:dyDescent="0.2">
      <c r="A13" s="13">
        <v>1400322</v>
      </c>
      <c r="B13" s="14" t="s">
        <v>11</v>
      </c>
      <c r="C13" s="13" t="s">
        <v>12</v>
      </c>
      <c r="D13" s="13" t="s">
        <v>13</v>
      </c>
      <c r="E13" s="13" t="str">
        <f t="shared" si="0"/>
        <v>1</v>
      </c>
      <c r="F13" s="15">
        <v>1321</v>
      </c>
      <c r="G13" s="15">
        <f>VLOOKUP(F13,'[1]CAT POSPRE'!$A$2:$C$842,2,FALSE)</f>
        <v>511301321</v>
      </c>
      <c r="H13" s="16" t="str">
        <f>VLOOKUP(F13,'[1]CAT POSPRE'!$A$2:$C$842,3,FALSE)</f>
        <v>Prima Vacacional</v>
      </c>
      <c r="I13" s="17">
        <v>26165.53</v>
      </c>
    </row>
    <row r="14" spans="1:9" x14ac:dyDescent="0.2">
      <c r="A14" s="13">
        <v>1400322</v>
      </c>
      <c r="B14" s="14" t="s">
        <v>11</v>
      </c>
      <c r="C14" s="13" t="s">
        <v>12</v>
      </c>
      <c r="D14" s="13" t="s">
        <v>13</v>
      </c>
      <c r="E14" s="13" t="str">
        <f t="shared" si="0"/>
        <v>1</v>
      </c>
      <c r="F14" s="15">
        <v>1323</v>
      </c>
      <c r="G14" s="15">
        <f>VLOOKUP(F14,'[1]CAT POSPRE'!$A$2:$C$842,2,FALSE)</f>
        <v>511301323</v>
      </c>
      <c r="H14" s="16" t="str">
        <f>VLOOKUP(F14,'[1]CAT POSPRE'!$A$2:$C$842,3,FALSE)</f>
        <v>Gratificación de fin de año</v>
      </c>
      <c r="I14" s="17">
        <v>174436.87</v>
      </c>
    </row>
    <row r="15" spans="1:9" x14ac:dyDescent="0.2">
      <c r="A15" s="13">
        <v>1400322</v>
      </c>
      <c r="B15" s="14" t="s">
        <v>11</v>
      </c>
      <c r="C15" s="13" t="s">
        <v>12</v>
      </c>
      <c r="D15" s="13" t="s">
        <v>13</v>
      </c>
      <c r="E15" s="13" t="str">
        <f t="shared" si="0"/>
        <v>1</v>
      </c>
      <c r="F15" s="15">
        <v>1511</v>
      </c>
      <c r="G15" s="15">
        <f>VLOOKUP(F15,'[1]CAT POSPRE'!$A$2:$C$842,2,FALSE)</f>
        <v>511501511</v>
      </c>
      <c r="H15" s="16" t="str">
        <f>VLOOKUP(F15,'[1]CAT POSPRE'!$A$2:$C$842,3,FALSE)</f>
        <v>Cuotas para el fondo de ahorro</v>
      </c>
      <c r="I15" s="17">
        <v>64263.9</v>
      </c>
    </row>
    <row r="16" spans="1:9" x14ac:dyDescent="0.2">
      <c r="A16" s="13">
        <v>1400322</v>
      </c>
      <c r="B16" s="14" t="s">
        <v>11</v>
      </c>
      <c r="C16" s="13" t="s">
        <v>12</v>
      </c>
      <c r="D16" s="13" t="s">
        <v>13</v>
      </c>
      <c r="E16" s="13" t="str">
        <f t="shared" si="0"/>
        <v>1</v>
      </c>
      <c r="F16" s="15">
        <v>1531</v>
      </c>
      <c r="G16" s="15">
        <f>VLOOKUP(F16,'[1]CAT POSPRE'!$A$2:$C$842,2,FALSE)</f>
        <v>511501531</v>
      </c>
      <c r="H16" s="16" t="str">
        <f>VLOOKUP(F16,'[1]CAT POSPRE'!$A$2:$C$842,3,FALSE)</f>
        <v>Prestaciones de retiro</v>
      </c>
      <c r="I16" s="17">
        <v>66538.039999999994</v>
      </c>
    </row>
    <row r="17" spans="1:9" x14ac:dyDescent="0.2">
      <c r="A17" s="13">
        <v>1400322</v>
      </c>
      <c r="B17" s="14" t="s">
        <v>11</v>
      </c>
      <c r="C17" s="13" t="s">
        <v>12</v>
      </c>
      <c r="D17" s="13" t="s">
        <v>13</v>
      </c>
      <c r="E17" s="13" t="str">
        <f t="shared" si="0"/>
        <v>1</v>
      </c>
      <c r="F17" s="15">
        <v>1541</v>
      </c>
      <c r="G17" s="15">
        <f>VLOOKUP(F17,'[1]CAT POSPRE'!$A$2:$C$842,2,FALSE)</f>
        <v>511501541</v>
      </c>
      <c r="H17" s="16" t="str">
        <f>VLOOKUP(F17,'[1]CAT POSPRE'!$A$2:$C$842,3,FALSE)</f>
        <v>Prestaciones establecidas por CGT</v>
      </c>
      <c r="I17" s="17">
        <v>25000</v>
      </c>
    </row>
    <row r="18" spans="1:9" x14ac:dyDescent="0.2">
      <c r="A18" s="13">
        <v>1400322</v>
      </c>
      <c r="B18" s="14" t="s">
        <v>11</v>
      </c>
      <c r="C18" s="13" t="s">
        <v>12</v>
      </c>
      <c r="D18" s="13" t="s">
        <v>13</v>
      </c>
      <c r="E18" s="13" t="str">
        <f t="shared" si="0"/>
        <v>2</v>
      </c>
      <c r="F18" s="15">
        <v>2111</v>
      </c>
      <c r="G18" s="15">
        <f>VLOOKUP(F18,'[1]CAT POSPRE'!$A$2:$C$842,2,FALSE)</f>
        <v>512102111</v>
      </c>
      <c r="H18" s="16" t="str">
        <f>VLOOKUP(F18,'[1]CAT POSPRE'!$A$2:$C$842,3,FALSE)</f>
        <v>Materiales y útiles de oficina</v>
      </c>
      <c r="I18" s="17">
        <v>25000</v>
      </c>
    </row>
    <row r="19" spans="1:9" x14ac:dyDescent="0.2">
      <c r="A19" s="13">
        <v>1400322</v>
      </c>
      <c r="B19" s="14" t="s">
        <v>11</v>
      </c>
      <c r="C19" s="13" t="s">
        <v>12</v>
      </c>
      <c r="D19" s="13" t="s">
        <v>13</v>
      </c>
      <c r="E19" s="13" t="str">
        <f t="shared" si="0"/>
        <v>2</v>
      </c>
      <c r="F19" s="15">
        <v>2121</v>
      </c>
      <c r="G19" s="15">
        <f>VLOOKUP(F19,'[1]CAT POSPRE'!$A$2:$C$842,2,FALSE)</f>
        <v>512102121</v>
      </c>
      <c r="H19" s="16" t="str">
        <f>VLOOKUP(F19,'[1]CAT POSPRE'!$A$2:$C$842,3,FALSE)</f>
        <v>Materiales y útiles de impresión y reproducción</v>
      </c>
      <c r="I19" s="17">
        <v>20000</v>
      </c>
    </row>
    <row r="20" spans="1:9" x14ac:dyDescent="0.2">
      <c r="A20" s="13">
        <v>1400322</v>
      </c>
      <c r="B20" s="14" t="s">
        <v>11</v>
      </c>
      <c r="C20" s="13" t="s">
        <v>12</v>
      </c>
      <c r="D20" s="13" t="s">
        <v>13</v>
      </c>
      <c r="E20" s="13" t="str">
        <f t="shared" si="0"/>
        <v>2</v>
      </c>
      <c r="F20" s="15">
        <v>2141</v>
      </c>
      <c r="G20" s="15">
        <f>VLOOKUP(F20,'[1]CAT POSPRE'!$A$2:$C$842,2,FALSE)</f>
        <v>512102141</v>
      </c>
      <c r="H20" s="16" t="str">
        <f>VLOOKUP(F20,'[1]CAT POSPRE'!$A$2:$C$842,3,FALSE)</f>
        <v>Mat y útiles de tecnologías de la Info y Com</v>
      </c>
      <c r="I20" s="17">
        <v>8000</v>
      </c>
    </row>
    <row r="21" spans="1:9" x14ac:dyDescent="0.2">
      <c r="A21" s="13">
        <v>1400322</v>
      </c>
      <c r="B21" s="14" t="s">
        <v>11</v>
      </c>
      <c r="C21" s="13" t="s">
        <v>12</v>
      </c>
      <c r="D21" s="13" t="s">
        <v>13</v>
      </c>
      <c r="E21" s="13" t="str">
        <f t="shared" si="0"/>
        <v>2</v>
      </c>
      <c r="F21" s="15">
        <v>2161</v>
      </c>
      <c r="G21" s="15">
        <f>VLOOKUP(F21,'[1]CAT POSPRE'!$A$2:$C$842,2,FALSE)</f>
        <v>512102161</v>
      </c>
      <c r="H21" s="16" t="str">
        <f>VLOOKUP(F21,'[1]CAT POSPRE'!$A$2:$C$842,3,FALSE)</f>
        <v>Material de limpieza</v>
      </c>
      <c r="I21" s="17">
        <v>0</v>
      </c>
    </row>
    <row r="22" spans="1:9" x14ac:dyDescent="0.2">
      <c r="A22" s="13">
        <v>1400322</v>
      </c>
      <c r="B22" s="14" t="s">
        <v>11</v>
      </c>
      <c r="C22" s="13" t="s">
        <v>12</v>
      </c>
      <c r="D22" s="13" t="s">
        <v>13</v>
      </c>
      <c r="E22" s="13" t="str">
        <f t="shared" si="0"/>
        <v>2</v>
      </c>
      <c r="F22" s="15">
        <v>2212</v>
      </c>
      <c r="G22" s="15">
        <f>VLOOKUP(F22,'[1]CAT POSPRE'!$A$2:$C$842,2,FALSE)</f>
        <v>512202212</v>
      </c>
      <c r="H22" s="16" t="str">
        <f>VLOOKUP(F22,'[1]CAT POSPRE'!$A$2:$C$842,3,FALSE)</f>
        <v>Prod Alim p pers en instalac de depend y ent</v>
      </c>
      <c r="I22" s="17">
        <v>25000</v>
      </c>
    </row>
    <row r="23" spans="1:9" x14ac:dyDescent="0.2">
      <c r="A23" s="13">
        <v>1400322</v>
      </c>
      <c r="B23" s="14" t="s">
        <v>11</v>
      </c>
      <c r="C23" s="13" t="s">
        <v>12</v>
      </c>
      <c r="D23" s="13" t="s">
        <v>13</v>
      </c>
      <c r="E23" s="13" t="str">
        <f t="shared" si="0"/>
        <v>2</v>
      </c>
      <c r="F23" s="15">
        <v>2481</v>
      </c>
      <c r="G23" s="15">
        <f>VLOOKUP(F23,'[1]CAT POSPRE'!$A$2:$C$842,2,FALSE)</f>
        <v>512402481</v>
      </c>
      <c r="H23" s="16" t="str">
        <f>VLOOKUP(F23,'[1]CAT POSPRE'!$A$2:$C$842,3,FALSE)</f>
        <v>Materiales complementarios</v>
      </c>
      <c r="I23" s="18">
        <v>5010</v>
      </c>
    </row>
    <row r="24" spans="1:9" x14ac:dyDescent="0.2">
      <c r="A24" s="13">
        <v>1400322</v>
      </c>
      <c r="B24" s="14" t="s">
        <v>11</v>
      </c>
      <c r="C24" s="13" t="s">
        <v>12</v>
      </c>
      <c r="D24" s="13" t="s">
        <v>13</v>
      </c>
      <c r="E24" s="13" t="str">
        <f t="shared" si="0"/>
        <v>2</v>
      </c>
      <c r="F24" s="15">
        <v>2491</v>
      </c>
      <c r="G24" s="15">
        <f>VLOOKUP(F24,'[1]CAT POSPRE'!$A$2:$C$842,2,FALSE)</f>
        <v>512402491</v>
      </c>
      <c r="H24" s="16" t="str">
        <f>VLOOKUP(F24,'[1]CAT POSPRE'!$A$2:$C$842,3,FALSE)</f>
        <v>Materiales diversos</v>
      </c>
      <c r="I24" s="17">
        <v>5000</v>
      </c>
    </row>
    <row r="25" spans="1:9" x14ac:dyDescent="0.2">
      <c r="A25" s="13">
        <v>1400322</v>
      </c>
      <c r="B25" s="14" t="s">
        <v>11</v>
      </c>
      <c r="C25" s="13" t="s">
        <v>12</v>
      </c>
      <c r="D25" s="13" t="s">
        <v>13</v>
      </c>
      <c r="E25" s="13" t="str">
        <f t="shared" si="0"/>
        <v>2</v>
      </c>
      <c r="F25" s="15">
        <v>2612</v>
      </c>
      <c r="G25" s="15">
        <f>VLOOKUP(F25,'[1]CAT POSPRE'!$A$2:$C$842,2,FALSE)</f>
        <v>512602612</v>
      </c>
      <c r="H25" s="16" t="str">
        <f>VLOOKUP(F25,'[1]CAT POSPRE'!$A$2:$C$842,3,FALSE)</f>
        <v>Combus Lub y aditivos vehículos Serv Pub</v>
      </c>
      <c r="I25" s="17">
        <v>500000</v>
      </c>
    </row>
    <row r="26" spans="1:9" x14ac:dyDescent="0.2">
      <c r="A26" s="13">
        <v>1400322</v>
      </c>
      <c r="B26" s="14" t="s">
        <v>11</v>
      </c>
      <c r="C26" s="13" t="s">
        <v>12</v>
      </c>
      <c r="D26" s="13" t="s">
        <v>13</v>
      </c>
      <c r="E26" s="13" t="str">
        <f t="shared" si="0"/>
        <v>2</v>
      </c>
      <c r="F26" s="15">
        <v>2711</v>
      </c>
      <c r="G26" s="15">
        <f>VLOOKUP(F26,'[1]CAT POSPRE'!$A$2:$C$842,2,FALSE)</f>
        <v>512702711</v>
      </c>
      <c r="H26" s="16" t="str">
        <f>VLOOKUP(F26,'[1]CAT POSPRE'!$A$2:$C$842,3,FALSE)</f>
        <v>Vestuario y uniformes</v>
      </c>
      <c r="I26" s="17">
        <v>25000</v>
      </c>
    </row>
    <row r="27" spans="1:9" x14ac:dyDescent="0.2">
      <c r="A27" s="13">
        <v>1400322</v>
      </c>
      <c r="B27" s="14" t="s">
        <v>11</v>
      </c>
      <c r="C27" s="13" t="s">
        <v>12</v>
      </c>
      <c r="D27" s="13" t="s">
        <v>13</v>
      </c>
      <c r="E27" s="13" t="str">
        <f t="shared" si="0"/>
        <v>2</v>
      </c>
      <c r="F27" s="15">
        <v>2921</v>
      </c>
      <c r="G27" s="15">
        <f>VLOOKUP(F27,'[1]CAT POSPRE'!$A$2:$C$842,2,FALSE)</f>
        <v>512902921</v>
      </c>
      <c r="H27" s="16" t="str">
        <f>VLOOKUP(F27,'[1]CAT POSPRE'!$A$2:$C$842,3,FALSE)</f>
        <v>Refacciones y accesorios menores de edificios</v>
      </c>
      <c r="I27" s="17">
        <v>15000</v>
      </c>
    </row>
    <row r="28" spans="1:9" x14ac:dyDescent="0.2">
      <c r="A28" s="13">
        <v>1400322</v>
      </c>
      <c r="B28" s="14" t="s">
        <v>11</v>
      </c>
      <c r="C28" s="13" t="s">
        <v>12</v>
      </c>
      <c r="D28" s="13" t="s">
        <v>13</v>
      </c>
      <c r="E28" s="13" t="str">
        <f t="shared" si="0"/>
        <v>2</v>
      </c>
      <c r="F28" s="15">
        <v>2941</v>
      </c>
      <c r="G28" s="15">
        <f>VLOOKUP(F28,'[1]CAT POSPRE'!$A$2:$C$842,2,FALSE)</f>
        <v>512902941</v>
      </c>
      <c r="H28" s="16" t="str">
        <f>VLOOKUP(F28,'[1]CAT POSPRE'!$A$2:$C$842,3,FALSE)</f>
        <v>Ref y Acces men Eq cómputo y tecn de la Info</v>
      </c>
      <c r="I28" s="17">
        <v>5000</v>
      </c>
    </row>
    <row r="29" spans="1:9" x14ac:dyDescent="0.2">
      <c r="A29" s="13">
        <v>1400322</v>
      </c>
      <c r="B29" s="14" t="s">
        <v>11</v>
      </c>
      <c r="C29" s="13" t="s">
        <v>12</v>
      </c>
      <c r="D29" s="13" t="s">
        <v>13</v>
      </c>
      <c r="E29" s="13" t="str">
        <f t="shared" si="0"/>
        <v>3</v>
      </c>
      <c r="F29" s="15">
        <v>3181</v>
      </c>
      <c r="G29" s="15">
        <f>VLOOKUP(F29,'[1]CAT POSPRE'!$A$2:$C$842,2,FALSE)</f>
        <v>513103181</v>
      </c>
      <c r="H29" s="16" t="str">
        <f>VLOOKUP(F29,'[1]CAT POSPRE'!$A$2:$C$842,3,FALSE)</f>
        <v>Servicio postal</v>
      </c>
      <c r="I29" s="17">
        <v>5000</v>
      </c>
    </row>
    <row r="30" spans="1:9" x14ac:dyDescent="0.2">
      <c r="A30" s="13">
        <v>1400322</v>
      </c>
      <c r="B30" s="19" t="s">
        <v>11</v>
      </c>
      <c r="C30" s="20" t="s">
        <v>12</v>
      </c>
      <c r="D30" s="20" t="s">
        <v>13</v>
      </c>
      <c r="E30" s="20" t="str">
        <f t="shared" si="0"/>
        <v>3</v>
      </c>
      <c r="F30" s="15">
        <v>3231</v>
      </c>
      <c r="G30" s="15">
        <f>VLOOKUP(F30,'[1]CAT POSPRE'!$A$2:$C$842,2,FALSE)</f>
        <v>513203231</v>
      </c>
      <c r="H30" s="16" t="str">
        <f>VLOOKUP(F30,'[1]CAT POSPRE'!$A$2:$C$842,3,FALSE)</f>
        <v>Arrendam de Mobil y Eq de administración</v>
      </c>
      <c r="I30" s="21">
        <v>15000</v>
      </c>
    </row>
    <row r="31" spans="1:9" x14ac:dyDescent="0.2">
      <c r="A31" s="13">
        <v>1400322</v>
      </c>
      <c r="B31" s="14" t="s">
        <v>11</v>
      </c>
      <c r="C31" s="13" t="s">
        <v>12</v>
      </c>
      <c r="D31" s="13" t="s">
        <v>13</v>
      </c>
      <c r="E31" s="13" t="str">
        <f t="shared" si="0"/>
        <v>3</v>
      </c>
      <c r="F31" s="15">
        <v>3451</v>
      </c>
      <c r="G31" s="15">
        <f>VLOOKUP(F31,'[1]CAT POSPRE'!$A$2:$C$842,2,FALSE)</f>
        <v>513403451</v>
      </c>
      <c r="H31" s="16" t="str">
        <f>VLOOKUP(F31,'[1]CAT POSPRE'!$A$2:$C$842,3,FALSE)</f>
        <v>Seguro de bienes patrimoniales</v>
      </c>
      <c r="I31" s="17">
        <v>20000</v>
      </c>
    </row>
    <row r="32" spans="1:9" x14ac:dyDescent="0.2">
      <c r="A32" s="13">
        <v>1400322</v>
      </c>
      <c r="B32" s="14" t="s">
        <v>11</v>
      </c>
      <c r="C32" s="13" t="s">
        <v>12</v>
      </c>
      <c r="D32" s="13" t="s">
        <v>13</v>
      </c>
      <c r="E32" s="13" t="str">
        <f t="shared" si="0"/>
        <v>3</v>
      </c>
      <c r="F32" s="15">
        <v>3511</v>
      </c>
      <c r="G32" s="15">
        <f>VLOOKUP(F32,'[1]CAT POSPRE'!$A$2:$C$842,2,FALSE)</f>
        <v>513503511</v>
      </c>
      <c r="H32" s="16" t="str">
        <f>VLOOKUP(F32,'[1]CAT POSPRE'!$A$2:$C$842,3,FALSE)</f>
        <v>Conservación y mantenimiento de inmuebles</v>
      </c>
      <c r="I32" s="17">
        <v>5000</v>
      </c>
    </row>
    <row r="33" spans="1:9" x14ac:dyDescent="0.2">
      <c r="A33" s="13">
        <v>1400322</v>
      </c>
      <c r="B33" s="14" t="s">
        <v>11</v>
      </c>
      <c r="C33" s="13" t="s">
        <v>12</v>
      </c>
      <c r="D33" s="13" t="s">
        <v>13</v>
      </c>
      <c r="E33" s="13" t="str">
        <f t="shared" si="0"/>
        <v>3</v>
      </c>
      <c r="F33" s="15">
        <v>3531</v>
      </c>
      <c r="G33" s="15">
        <f>VLOOKUP(F33,'[1]CAT POSPRE'!$A$2:$C$842,2,FALSE)</f>
        <v>513503531</v>
      </c>
      <c r="H33" s="16" t="str">
        <f>VLOOKUP(F33,'[1]CAT POSPRE'!$A$2:$C$842,3,FALSE)</f>
        <v>Instal Rep y mantto de bienes informáticos</v>
      </c>
      <c r="I33" s="17">
        <v>5000</v>
      </c>
    </row>
    <row r="34" spans="1:9" x14ac:dyDescent="0.2">
      <c r="A34" s="13">
        <v>1400322</v>
      </c>
      <c r="B34" s="14" t="s">
        <v>11</v>
      </c>
      <c r="C34" s="13" t="s">
        <v>12</v>
      </c>
      <c r="D34" s="13" t="s">
        <v>13</v>
      </c>
      <c r="E34" s="13" t="str">
        <f t="shared" si="0"/>
        <v>3</v>
      </c>
      <c r="F34" s="15">
        <v>3551</v>
      </c>
      <c r="G34" s="15">
        <f>VLOOKUP(F34,'[1]CAT POSPRE'!$A$2:$C$842,2,FALSE)</f>
        <v>513503551</v>
      </c>
      <c r="H34" s="16" t="str">
        <f>VLOOKUP(F34,'[1]CAT POSPRE'!$A$2:$C$842,3,FALSE)</f>
        <v>Mantto y conserv Veh terrestres aéreos mariti</v>
      </c>
      <c r="I34" s="17">
        <v>30000</v>
      </c>
    </row>
    <row r="35" spans="1:9" x14ac:dyDescent="0.2">
      <c r="A35" s="13">
        <v>1400322</v>
      </c>
      <c r="B35" s="14" t="s">
        <v>11</v>
      </c>
      <c r="C35" s="13" t="s">
        <v>12</v>
      </c>
      <c r="D35" s="13" t="s">
        <v>13</v>
      </c>
      <c r="E35" s="13" t="str">
        <f t="shared" si="0"/>
        <v>3</v>
      </c>
      <c r="F35" s="15">
        <v>3751</v>
      </c>
      <c r="G35" s="15">
        <f>VLOOKUP(F35,'[1]CAT POSPRE'!$A$2:$C$842,2,FALSE)</f>
        <v>513703751</v>
      </c>
      <c r="H35" s="16" t="str">
        <f>VLOOKUP(F35,'[1]CAT POSPRE'!$A$2:$C$842,3,FALSE)</f>
        <v>Viáticos nac p Serv pub Desemp funciones ofic</v>
      </c>
      <c r="I35" s="17">
        <v>100000</v>
      </c>
    </row>
    <row r="36" spans="1:9" x14ac:dyDescent="0.2">
      <c r="A36" s="13">
        <v>1400322</v>
      </c>
      <c r="B36" s="14" t="s">
        <v>11</v>
      </c>
      <c r="C36" s="13" t="s">
        <v>12</v>
      </c>
      <c r="D36" s="13" t="s">
        <v>13</v>
      </c>
      <c r="E36" s="13" t="str">
        <f t="shared" si="0"/>
        <v>3</v>
      </c>
      <c r="F36" s="15">
        <v>3853</v>
      </c>
      <c r="G36" s="15">
        <f>VLOOKUP(F36,'[1]CAT POSPRE'!$A$2:$C$842,2,FALSE)</f>
        <v>513803853</v>
      </c>
      <c r="H36" s="16" t="str">
        <f>VLOOKUP(F36,'[1]CAT POSPRE'!$A$2:$C$842,3,FALSE)</f>
        <v>Gastos de representación</v>
      </c>
      <c r="I36" s="17">
        <v>100000</v>
      </c>
    </row>
    <row r="37" spans="1:9" x14ac:dyDescent="0.2">
      <c r="A37" s="13">
        <v>1400322</v>
      </c>
      <c r="B37" s="14" t="s">
        <v>11</v>
      </c>
      <c r="C37" s="13" t="s">
        <v>12</v>
      </c>
      <c r="D37" s="13" t="s">
        <v>13</v>
      </c>
      <c r="E37" s="13" t="str">
        <f t="shared" si="0"/>
        <v>3</v>
      </c>
      <c r="F37" s="15">
        <v>3921</v>
      </c>
      <c r="G37" s="15">
        <f>VLOOKUP(F37,'[1]CAT POSPRE'!$A$2:$C$842,2,FALSE)</f>
        <v>513903921</v>
      </c>
      <c r="H37" s="16" t="str">
        <f>VLOOKUP(F37,'[1]CAT POSPRE'!$A$2:$C$842,3,FALSE)</f>
        <v>Otros impuestos y derechos</v>
      </c>
      <c r="I37" s="17">
        <v>1000</v>
      </c>
    </row>
    <row r="38" spans="1:9" x14ac:dyDescent="0.2">
      <c r="A38" s="13">
        <v>1400322</v>
      </c>
      <c r="B38" s="14" t="s">
        <v>11</v>
      </c>
      <c r="C38" s="13" t="s">
        <v>12</v>
      </c>
      <c r="D38" s="13" t="s">
        <v>13</v>
      </c>
      <c r="E38" s="13" t="str">
        <f t="shared" si="0"/>
        <v>5</v>
      </c>
      <c r="F38" s="15">
        <v>5111</v>
      </c>
      <c r="G38" s="15">
        <f>VLOOKUP(F38,'[1]CAT POSPRE'!$A$2:$C$842,2,FALSE)</f>
        <v>124115111</v>
      </c>
      <c r="H38" s="16" t="str">
        <f>VLOOKUP(F38,'[1]CAT POSPRE'!$A$2:$C$842,3,FALSE)</f>
        <v>Muebles de oficina y estantería</v>
      </c>
      <c r="I38" s="17">
        <v>15000</v>
      </c>
    </row>
    <row r="39" spans="1:9" x14ac:dyDescent="0.2">
      <c r="A39" s="13">
        <v>1400322</v>
      </c>
      <c r="B39" s="14" t="s">
        <v>11</v>
      </c>
      <c r="C39" s="13" t="s">
        <v>12</v>
      </c>
      <c r="D39" s="13" t="s">
        <v>13</v>
      </c>
      <c r="E39" s="13" t="str">
        <f t="shared" si="0"/>
        <v>5</v>
      </c>
      <c r="F39" s="15">
        <v>5151</v>
      </c>
      <c r="G39" s="15">
        <f>VLOOKUP(F39,'[1]CAT POSPRE'!$A$2:$C$842,2,FALSE)</f>
        <v>124135151</v>
      </c>
      <c r="H39" s="16" t="str">
        <f>VLOOKUP(F39,'[1]CAT POSPRE'!$A$2:$C$842,3,FALSE)</f>
        <v>Computadoras y equipo periférico</v>
      </c>
      <c r="I39" s="17">
        <v>20000</v>
      </c>
    </row>
    <row r="40" spans="1:9" x14ac:dyDescent="0.2">
      <c r="A40" s="22"/>
      <c r="B40" s="9"/>
      <c r="C40" s="9"/>
      <c r="D40" s="9"/>
      <c r="E40" s="9" t="str">
        <f t="shared" si="0"/>
        <v/>
      </c>
      <c r="F40" s="10"/>
      <c r="G40" s="10"/>
      <c r="H40" s="11" t="s">
        <v>14</v>
      </c>
      <c r="I40" s="12">
        <f>SUM(I41:I42)</f>
        <v>6050000</v>
      </c>
    </row>
    <row r="41" spans="1:9" x14ac:dyDescent="0.2">
      <c r="A41" s="13">
        <v>1400322</v>
      </c>
      <c r="B41" s="14" t="s">
        <v>11</v>
      </c>
      <c r="C41" s="13" t="s">
        <v>15</v>
      </c>
      <c r="D41" s="13" t="s">
        <v>16</v>
      </c>
      <c r="E41" s="13" t="str">
        <f t="shared" si="0"/>
        <v>4</v>
      </c>
      <c r="F41" s="15">
        <v>4234</v>
      </c>
      <c r="G41" s="15">
        <f>VLOOKUP(F41,'[1]CAT POSPRE'!$A$2:$C$842,2,FALSE)</f>
        <v>522104234</v>
      </c>
      <c r="H41" s="16" t="str">
        <f>VLOOKUP(F41,'[1]CAT POSPRE'!$A$2:$C$842,3,FALSE)</f>
        <v>Transf asignaciones subsidios y otras ayudas</v>
      </c>
      <c r="I41" s="17">
        <v>876038.63</v>
      </c>
    </row>
    <row r="42" spans="1:9" x14ac:dyDescent="0.2">
      <c r="A42" s="13">
        <v>1500522</v>
      </c>
      <c r="B42" s="14" t="s">
        <v>11</v>
      </c>
      <c r="C42" s="13" t="s">
        <v>15</v>
      </c>
      <c r="D42" s="13" t="s">
        <v>16</v>
      </c>
      <c r="E42" s="13" t="str">
        <f t="shared" si="0"/>
        <v>4</v>
      </c>
      <c r="F42" s="15">
        <v>4234</v>
      </c>
      <c r="G42" s="15">
        <f>VLOOKUP(F42,'[1]CAT POSPRE'!$A$2:$C$842,2,FALSE)</f>
        <v>522104234</v>
      </c>
      <c r="H42" s="16" t="str">
        <f>VLOOKUP(F42,'[1]CAT POSPRE'!$A$2:$C$842,3,FALSE)</f>
        <v>Transf asignaciones subsidios y otras ayudas</v>
      </c>
      <c r="I42" s="17">
        <v>5173961.37</v>
      </c>
    </row>
    <row r="43" spans="1:9" x14ac:dyDescent="0.2">
      <c r="A43" s="22"/>
      <c r="B43" s="9"/>
      <c r="C43" s="9"/>
      <c r="D43" s="9"/>
      <c r="E43" s="9" t="str">
        <f t="shared" si="0"/>
        <v/>
      </c>
      <c r="F43" s="10"/>
      <c r="G43" s="10"/>
      <c r="H43" s="11" t="s">
        <v>17</v>
      </c>
      <c r="I43" s="12">
        <f>SUM(I44:I48)</f>
        <v>1900000</v>
      </c>
    </row>
    <row r="44" spans="1:9" x14ac:dyDescent="0.2">
      <c r="A44" s="13">
        <v>1500522</v>
      </c>
      <c r="B44" s="14" t="s">
        <v>11</v>
      </c>
      <c r="C44" s="13" t="s">
        <v>18</v>
      </c>
      <c r="D44" s="15" t="s">
        <v>19</v>
      </c>
      <c r="E44" s="15" t="str">
        <f t="shared" si="0"/>
        <v>4</v>
      </c>
      <c r="F44" s="15">
        <v>4411</v>
      </c>
      <c r="G44" s="15">
        <v>524104411</v>
      </c>
      <c r="H44" s="16" t="s">
        <v>20</v>
      </c>
      <c r="I44" s="17">
        <v>600000</v>
      </c>
    </row>
    <row r="45" spans="1:9" x14ac:dyDescent="0.2">
      <c r="A45" s="13">
        <v>1500522</v>
      </c>
      <c r="B45" s="14" t="s">
        <v>11</v>
      </c>
      <c r="C45" s="13" t="s">
        <v>18</v>
      </c>
      <c r="D45" s="15" t="s">
        <v>19</v>
      </c>
      <c r="E45" s="15" t="str">
        <f t="shared" si="0"/>
        <v>4</v>
      </c>
      <c r="F45" s="15">
        <v>4411</v>
      </c>
      <c r="G45" s="15">
        <v>524104411</v>
      </c>
      <c r="H45" s="16" t="s">
        <v>21</v>
      </c>
      <c r="I45" s="17">
        <v>400000</v>
      </c>
    </row>
    <row r="46" spans="1:9" x14ac:dyDescent="0.2">
      <c r="A46" s="13">
        <v>1500522</v>
      </c>
      <c r="B46" s="14" t="s">
        <v>11</v>
      </c>
      <c r="C46" s="13" t="s">
        <v>18</v>
      </c>
      <c r="D46" s="15" t="s">
        <v>19</v>
      </c>
      <c r="E46" s="15" t="str">
        <f t="shared" si="0"/>
        <v>4</v>
      </c>
      <c r="F46" s="15">
        <v>4411</v>
      </c>
      <c r="G46" s="15">
        <v>524104411</v>
      </c>
      <c r="H46" s="16" t="s">
        <v>22</v>
      </c>
      <c r="I46" s="17">
        <v>200000</v>
      </c>
    </row>
    <row r="47" spans="1:9" x14ac:dyDescent="0.2">
      <c r="A47" s="13">
        <v>1500522</v>
      </c>
      <c r="B47" s="14" t="s">
        <v>11</v>
      </c>
      <c r="C47" s="13" t="s">
        <v>18</v>
      </c>
      <c r="D47" s="15" t="s">
        <v>19</v>
      </c>
      <c r="E47" s="15" t="str">
        <f t="shared" si="0"/>
        <v>4</v>
      </c>
      <c r="F47" s="15">
        <v>4411</v>
      </c>
      <c r="G47" s="15">
        <v>524104411</v>
      </c>
      <c r="H47" s="16" t="s">
        <v>23</v>
      </c>
      <c r="I47" s="17">
        <v>200000</v>
      </c>
    </row>
    <row r="48" spans="1:9" x14ac:dyDescent="0.2">
      <c r="A48" s="13">
        <v>1500522</v>
      </c>
      <c r="B48" s="14" t="s">
        <v>11</v>
      </c>
      <c r="C48" s="13" t="s">
        <v>18</v>
      </c>
      <c r="D48" s="15" t="s">
        <v>19</v>
      </c>
      <c r="E48" s="15" t="str">
        <f t="shared" si="0"/>
        <v>4</v>
      </c>
      <c r="F48" s="15">
        <v>4411</v>
      </c>
      <c r="G48" s="15">
        <v>524104411</v>
      </c>
      <c r="H48" s="16" t="s">
        <v>24</v>
      </c>
      <c r="I48" s="17">
        <v>500000</v>
      </c>
    </row>
    <row r="49" spans="1:9" x14ac:dyDescent="0.2">
      <c r="A49" s="22"/>
      <c r="B49" s="9"/>
      <c r="C49" s="9"/>
      <c r="D49" s="9"/>
      <c r="E49" s="9" t="str">
        <f t="shared" si="0"/>
        <v/>
      </c>
      <c r="F49" s="10"/>
      <c r="G49" s="10"/>
      <c r="H49" s="11" t="s">
        <v>25</v>
      </c>
      <c r="I49" s="12">
        <f>SUM(I50:I55)</f>
        <v>3180000</v>
      </c>
    </row>
    <row r="50" spans="1:9" x14ac:dyDescent="0.2">
      <c r="A50" s="13">
        <v>1500522</v>
      </c>
      <c r="B50" s="14" t="s">
        <v>11</v>
      </c>
      <c r="C50" s="13" t="s">
        <v>12</v>
      </c>
      <c r="D50" s="13" t="s">
        <v>26</v>
      </c>
      <c r="E50" s="13" t="str">
        <f t="shared" si="0"/>
        <v>3</v>
      </c>
      <c r="F50" s="15">
        <v>3821</v>
      </c>
      <c r="G50" s="15">
        <v>513803821</v>
      </c>
      <c r="H50" s="23" t="s">
        <v>27</v>
      </c>
      <c r="I50" s="24">
        <v>2800000</v>
      </c>
    </row>
    <row r="51" spans="1:9" x14ac:dyDescent="0.2">
      <c r="A51" s="13">
        <v>1500522</v>
      </c>
      <c r="B51" s="14" t="s">
        <v>11</v>
      </c>
      <c r="C51" s="13" t="s">
        <v>12</v>
      </c>
      <c r="D51" s="13" t="s">
        <v>26</v>
      </c>
      <c r="E51" s="13" t="str">
        <f t="shared" si="0"/>
        <v>3</v>
      </c>
      <c r="F51" s="15">
        <v>3821</v>
      </c>
      <c r="G51" s="15">
        <v>513803821</v>
      </c>
      <c r="H51" s="16" t="s">
        <v>28</v>
      </c>
      <c r="I51" s="17">
        <v>80000</v>
      </c>
    </row>
    <row r="52" spans="1:9" x14ac:dyDescent="0.2">
      <c r="A52" s="13">
        <v>1500522</v>
      </c>
      <c r="B52" s="14" t="s">
        <v>11</v>
      </c>
      <c r="C52" s="13" t="s">
        <v>12</v>
      </c>
      <c r="D52" s="13" t="s">
        <v>26</v>
      </c>
      <c r="E52" s="13" t="str">
        <f t="shared" si="0"/>
        <v>3</v>
      </c>
      <c r="F52" s="15">
        <v>3821</v>
      </c>
      <c r="G52" s="15">
        <v>513803821</v>
      </c>
      <c r="H52" s="16" t="s">
        <v>29</v>
      </c>
      <c r="I52" s="17">
        <v>80000</v>
      </c>
    </row>
    <row r="53" spans="1:9" x14ac:dyDescent="0.2">
      <c r="A53" s="13">
        <v>1500522</v>
      </c>
      <c r="B53" s="14" t="s">
        <v>11</v>
      </c>
      <c r="C53" s="13" t="s">
        <v>12</v>
      </c>
      <c r="D53" s="13" t="s">
        <v>26</v>
      </c>
      <c r="E53" s="13" t="str">
        <f t="shared" si="0"/>
        <v>3</v>
      </c>
      <c r="F53" s="15">
        <v>3821</v>
      </c>
      <c r="G53" s="15">
        <v>513803821</v>
      </c>
      <c r="H53" s="16" t="s">
        <v>30</v>
      </c>
      <c r="I53" s="17">
        <v>80000</v>
      </c>
    </row>
    <row r="54" spans="1:9" x14ac:dyDescent="0.2">
      <c r="A54" s="13">
        <v>1500522</v>
      </c>
      <c r="B54" s="14" t="s">
        <v>11</v>
      </c>
      <c r="C54" s="13" t="s">
        <v>12</v>
      </c>
      <c r="D54" s="13" t="s">
        <v>26</v>
      </c>
      <c r="E54" s="13" t="str">
        <f t="shared" si="0"/>
        <v>3</v>
      </c>
      <c r="F54" s="15">
        <v>3821</v>
      </c>
      <c r="G54" s="15">
        <v>513803821</v>
      </c>
      <c r="H54" s="16" t="s">
        <v>31</v>
      </c>
      <c r="I54" s="17">
        <v>40000</v>
      </c>
    </row>
    <row r="55" spans="1:9" x14ac:dyDescent="0.2">
      <c r="A55" s="13">
        <v>1500522</v>
      </c>
      <c r="B55" s="14" t="s">
        <v>11</v>
      </c>
      <c r="C55" s="13" t="s">
        <v>12</v>
      </c>
      <c r="D55" s="13" t="s">
        <v>26</v>
      </c>
      <c r="E55" s="13" t="str">
        <f t="shared" si="0"/>
        <v>3</v>
      </c>
      <c r="F55" s="15">
        <v>3821</v>
      </c>
      <c r="G55" s="15">
        <v>513803821</v>
      </c>
      <c r="H55" s="16" t="s">
        <v>32</v>
      </c>
      <c r="I55" s="17">
        <v>100000</v>
      </c>
    </row>
    <row r="56" spans="1:9" x14ac:dyDescent="0.2">
      <c r="A56" s="22"/>
      <c r="B56" s="9"/>
      <c r="C56" s="9"/>
      <c r="D56" s="9"/>
      <c r="E56" s="9" t="str">
        <f t="shared" si="0"/>
        <v/>
      </c>
      <c r="F56" s="10"/>
      <c r="G56" s="10"/>
      <c r="H56" s="11" t="s">
        <v>33</v>
      </c>
      <c r="I56" s="12">
        <f>SUM(I57:I73)</f>
        <v>2330000</v>
      </c>
    </row>
    <row r="57" spans="1:9" x14ac:dyDescent="0.2">
      <c r="A57" s="13">
        <v>1500522</v>
      </c>
      <c r="B57" s="14" t="s">
        <v>11</v>
      </c>
      <c r="C57" s="13" t="s">
        <v>34</v>
      </c>
      <c r="D57" s="13" t="s">
        <v>35</v>
      </c>
      <c r="E57" s="13" t="str">
        <f t="shared" si="0"/>
        <v>3</v>
      </c>
      <c r="F57" s="15">
        <v>3821</v>
      </c>
      <c r="G57" s="15">
        <v>513803821</v>
      </c>
      <c r="H57" s="16" t="s">
        <v>36</v>
      </c>
      <c r="I57" s="17">
        <v>80000</v>
      </c>
    </row>
    <row r="58" spans="1:9" x14ac:dyDescent="0.2">
      <c r="A58" s="13">
        <v>1500522</v>
      </c>
      <c r="B58" s="14" t="s">
        <v>11</v>
      </c>
      <c r="C58" s="13" t="s">
        <v>34</v>
      </c>
      <c r="D58" s="13" t="s">
        <v>35</v>
      </c>
      <c r="E58" s="13" t="str">
        <f t="shared" si="0"/>
        <v>3</v>
      </c>
      <c r="F58" s="15">
        <v>3821</v>
      </c>
      <c r="G58" s="15">
        <v>513803821</v>
      </c>
      <c r="H58" s="16" t="s">
        <v>37</v>
      </c>
      <c r="I58" s="17">
        <v>500000</v>
      </c>
    </row>
    <row r="59" spans="1:9" x14ac:dyDescent="0.2">
      <c r="A59" s="13">
        <v>1500522</v>
      </c>
      <c r="B59" s="14" t="s">
        <v>11</v>
      </c>
      <c r="C59" s="13" t="s">
        <v>34</v>
      </c>
      <c r="D59" s="13" t="s">
        <v>35</v>
      </c>
      <c r="E59" s="13" t="str">
        <f t="shared" si="0"/>
        <v>3</v>
      </c>
      <c r="F59" s="15">
        <v>3821</v>
      </c>
      <c r="G59" s="15">
        <v>513803821</v>
      </c>
      <c r="H59" s="16" t="s">
        <v>38</v>
      </c>
      <c r="I59" s="17">
        <v>25000</v>
      </c>
    </row>
    <row r="60" spans="1:9" x14ac:dyDescent="0.2">
      <c r="A60" s="13">
        <v>1500522</v>
      </c>
      <c r="B60" s="14" t="s">
        <v>11</v>
      </c>
      <c r="C60" s="13" t="s">
        <v>34</v>
      </c>
      <c r="D60" s="13" t="s">
        <v>35</v>
      </c>
      <c r="E60" s="13" t="str">
        <f t="shared" si="0"/>
        <v>3</v>
      </c>
      <c r="F60" s="15">
        <v>3821</v>
      </c>
      <c r="G60" s="15">
        <v>513803821</v>
      </c>
      <c r="H60" s="16" t="s">
        <v>39</v>
      </c>
      <c r="I60" s="17">
        <v>25000</v>
      </c>
    </row>
    <row r="61" spans="1:9" x14ac:dyDescent="0.2">
      <c r="A61" s="13">
        <v>1500522</v>
      </c>
      <c r="B61" s="14" t="s">
        <v>11</v>
      </c>
      <c r="C61" s="13" t="s">
        <v>34</v>
      </c>
      <c r="D61" s="13" t="s">
        <v>35</v>
      </c>
      <c r="E61" s="13" t="str">
        <f t="shared" si="0"/>
        <v>3</v>
      </c>
      <c r="F61" s="15">
        <v>3821</v>
      </c>
      <c r="G61" s="15">
        <v>513803821</v>
      </c>
      <c r="H61" s="16" t="s">
        <v>40</v>
      </c>
      <c r="I61" s="17">
        <v>35000</v>
      </c>
    </row>
    <row r="62" spans="1:9" x14ac:dyDescent="0.2">
      <c r="A62" s="13">
        <v>1500522</v>
      </c>
      <c r="B62" s="14" t="s">
        <v>11</v>
      </c>
      <c r="C62" s="13" t="s">
        <v>34</v>
      </c>
      <c r="D62" s="13" t="s">
        <v>35</v>
      </c>
      <c r="E62" s="13" t="str">
        <f t="shared" si="0"/>
        <v>3</v>
      </c>
      <c r="F62" s="15">
        <v>3821</v>
      </c>
      <c r="G62" s="15">
        <v>513803821</v>
      </c>
      <c r="H62" s="16" t="s">
        <v>41</v>
      </c>
      <c r="I62" s="17">
        <v>170000</v>
      </c>
    </row>
    <row r="63" spans="1:9" x14ac:dyDescent="0.2">
      <c r="A63" s="13">
        <v>1500522</v>
      </c>
      <c r="B63" s="14" t="s">
        <v>11</v>
      </c>
      <c r="C63" s="13" t="s">
        <v>34</v>
      </c>
      <c r="D63" s="13" t="s">
        <v>35</v>
      </c>
      <c r="E63" s="13" t="str">
        <f t="shared" si="0"/>
        <v>3</v>
      </c>
      <c r="F63" s="15">
        <v>3821</v>
      </c>
      <c r="G63" s="15">
        <v>513803821</v>
      </c>
      <c r="H63" s="16" t="s">
        <v>42</v>
      </c>
      <c r="I63" s="17">
        <v>300000</v>
      </c>
    </row>
    <row r="64" spans="1:9" x14ac:dyDescent="0.2">
      <c r="A64" s="13">
        <v>1500522</v>
      </c>
      <c r="B64" s="14" t="s">
        <v>11</v>
      </c>
      <c r="C64" s="13" t="s">
        <v>34</v>
      </c>
      <c r="D64" s="13" t="s">
        <v>35</v>
      </c>
      <c r="E64" s="13" t="str">
        <f t="shared" si="0"/>
        <v>3</v>
      </c>
      <c r="F64" s="15">
        <v>3821</v>
      </c>
      <c r="G64" s="15">
        <v>513803821</v>
      </c>
      <c r="H64" s="16" t="s">
        <v>43</v>
      </c>
      <c r="I64" s="17">
        <v>250000</v>
      </c>
    </row>
    <row r="65" spans="1:9" x14ac:dyDescent="0.2">
      <c r="A65" s="13">
        <v>1500522</v>
      </c>
      <c r="B65" s="14" t="s">
        <v>11</v>
      </c>
      <c r="C65" s="13" t="s">
        <v>34</v>
      </c>
      <c r="D65" s="13" t="s">
        <v>35</v>
      </c>
      <c r="E65" s="13" t="str">
        <f t="shared" si="0"/>
        <v>3</v>
      </c>
      <c r="F65" s="15">
        <v>3821</v>
      </c>
      <c r="G65" s="15">
        <v>513803821</v>
      </c>
      <c r="H65" s="16" t="s">
        <v>44</v>
      </c>
      <c r="I65" s="17">
        <v>80000</v>
      </c>
    </row>
    <row r="66" spans="1:9" x14ac:dyDescent="0.2">
      <c r="A66" s="13">
        <v>1500522</v>
      </c>
      <c r="B66" s="14" t="s">
        <v>11</v>
      </c>
      <c r="C66" s="13" t="s">
        <v>34</v>
      </c>
      <c r="D66" s="13" t="s">
        <v>35</v>
      </c>
      <c r="E66" s="13" t="str">
        <f t="shared" si="0"/>
        <v>3</v>
      </c>
      <c r="F66" s="15">
        <v>3821</v>
      </c>
      <c r="G66" s="15">
        <v>513803821</v>
      </c>
      <c r="H66" s="16" t="s">
        <v>45</v>
      </c>
      <c r="I66" s="17">
        <v>500000</v>
      </c>
    </row>
    <row r="67" spans="1:9" x14ac:dyDescent="0.2">
      <c r="A67" s="13">
        <v>1500522</v>
      </c>
      <c r="B67" s="14" t="s">
        <v>11</v>
      </c>
      <c r="C67" s="13" t="s">
        <v>34</v>
      </c>
      <c r="D67" s="13" t="s">
        <v>35</v>
      </c>
      <c r="E67" s="13" t="str">
        <f t="shared" si="0"/>
        <v>3</v>
      </c>
      <c r="F67" s="15">
        <v>3821</v>
      </c>
      <c r="G67" s="15">
        <v>513803821</v>
      </c>
      <c r="H67" s="16" t="s">
        <v>46</v>
      </c>
      <c r="I67" s="17">
        <v>170000</v>
      </c>
    </row>
    <row r="68" spans="1:9" x14ac:dyDescent="0.2">
      <c r="A68" s="13">
        <v>1500522</v>
      </c>
      <c r="B68" s="14" t="s">
        <v>11</v>
      </c>
      <c r="C68" s="13" t="s">
        <v>34</v>
      </c>
      <c r="D68" s="13" t="s">
        <v>35</v>
      </c>
      <c r="E68" s="13" t="str">
        <f t="shared" si="0"/>
        <v>3</v>
      </c>
      <c r="F68" s="15">
        <v>3821</v>
      </c>
      <c r="G68" s="15">
        <v>513803821</v>
      </c>
      <c r="H68" s="16" t="s">
        <v>47</v>
      </c>
      <c r="I68" s="17">
        <v>50000</v>
      </c>
    </row>
    <row r="69" spans="1:9" x14ac:dyDescent="0.2">
      <c r="A69" s="13">
        <v>1500522</v>
      </c>
      <c r="B69" s="14" t="s">
        <v>11</v>
      </c>
      <c r="C69" s="13" t="s">
        <v>34</v>
      </c>
      <c r="D69" s="13" t="s">
        <v>35</v>
      </c>
      <c r="E69" s="13" t="str">
        <f t="shared" si="0"/>
        <v>3</v>
      </c>
      <c r="F69" s="15">
        <v>3821</v>
      </c>
      <c r="G69" s="15">
        <v>513803821</v>
      </c>
      <c r="H69" s="16" t="s">
        <v>48</v>
      </c>
      <c r="I69" s="17">
        <v>20000</v>
      </c>
    </row>
    <row r="70" spans="1:9" x14ac:dyDescent="0.2">
      <c r="A70" s="13">
        <v>1500522</v>
      </c>
      <c r="B70" s="14" t="s">
        <v>11</v>
      </c>
      <c r="C70" s="13" t="s">
        <v>34</v>
      </c>
      <c r="D70" s="13" t="s">
        <v>35</v>
      </c>
      <c r="E70" s="13" t="str">
        <f t="shared" si="0"/>
        <v>3</v>
      </c>
      <c r="F70" s="15">
        <v>3821</v>
      </c>
      <c r="G70" s="15">
        <v>513803821</v>
      </c>
      <c r="H70" s="16" t="s">
        <v>49</v>
      </c>
      <c r="I70" s="17">
        <v>50000</v>
      </c>
    </row>
    <row r="71" spans="1:9" x14ac:dyDescent="0.2">
      <c r="A71" s="13">
        <v>1500522</v>
      </c>
      <c r="B71" s="14" t="s">
        <v>11</v>
      </c>
      <c r="C71" s="13" t="s">
        <v>34</v>
      </c>
      <c r="D71" s="13" t="s">
        <v>35</v>
      </c>
      <c r="E71" s="13" t="str">
        <f t="shared" si="0"/>
        <v>3</v>
      </c>
      <c r="F71" s="15">
        <v>3821</v>
      </c>
      <c r="G71" s="15">
        <v>513803821</v>
      </c>
      <c r="H71" s="16" t="s">
        <v>50</v>
      </c>
      <c r="I71" s="17">
        <v>35000</v>
      </c>
    </row>
    <row r="72" spans="1:9" x14ac:dyDescent="0.2">
      <c r="A72" s="13">
        <v>1500522</v>
      </c>
      <c r="B72" s="14" t="s">
        <v>11</v>
      </c>
      <c r="C72" s="13" t="s">
        <v>34</v>
      </c>
      <c r="D72" s="13" t="s">
        <v>35</v>
      </c>
      <c r="E72" s="13" t="str">
        <f t="shared" si="0"/>
        <v>3</v>
      </c>
      <c r="F72" s="15">
        <v>3821</v>
      </c>
      <c r="G72" s="15">
        <v>513803821</v>
      </c>
      <c r="H72" s="16" t="s">
        <v>51</v>
      </c>
      <c r="I72" s="17">
        <v>25000</v>
      </c>
    </row>
    <row r="73" spans="1:9" x14ac:dyDescent="0.2">
      <c r="A73" s="13">
        <v>1500522</v>
      </c>
      <c r="B73" s="14" t="s">
        <v>11</v>
      </c>
      <c r="C73" s="13" t="s">
        <v>34</v>
      </c>
      <c r="D73" s="13" t="s">
        <v>35</v>
      </c>
      <c r="E73" s="13" t="str">
        <f t="shared" si="0"/>
        <v>3</v>
      </c>
      <c r="F73" s="15">
        <v>3821</v>
      </c>
      <c r="G73" s="15">
        <v>513803821</v>
      </c>
      <c r="H73" s="16" t="s">
        <v>52</v>
      </c>
      <c r="I73" s="17">
        <v>15000</v>
      </c>
    </row>
    <row r="74" spans="1:9" x14ac:dyDescent="0.2">
      <c r="A74" s="25"/>
      <c r="B74" s="5"/>
      <c r="C74" s="5"/>
      <c r="D74" s="5"/>
      <c r="E74" s="5" t="str">
        <f t="shared" si="0"/>
        <v/>
      </c>
      <c r="F74" s="6"/>
      <c r="G74" s="6"/>
      <c r="H74" s="7" t="s">
        <v>53</v>
      </c>
      <c r="I74" s="8">
        <f>I75+I94</f>
        <v>881200.96</v>
      </c>
    </row>
    <row r="75" spans="1:9" x14ac:dyDescent="0.2">
      <c r="A75" s="22"/>
      <c r="B75" s="9"/>
      <c r="C75" s="9"/>
      <c r="D75" s="9"/>
      <c r="E75" s="9" t="str">
        <f t="shared" si="0"/>
        <v/>
      </c>
      <c r="F75" s="10"/>
      <c r="G75" s="10"/>
      <c r="H75" s="11" t="s">
        <v>53</v>
      </c>
      <c r="I75" s="12">
        <f>SUM(I76:I93)</f>
        <v>881200.96</v>
      </c>
    </row>
    <row r="76" spans="1:9" x14ac:dyDescent="0.2">
      <c r="A76" s="13">
        <v>1500522</v>
      </c>
      <c r="B76" s="14" t="s">
        <v>54</v>
      </c>
      <c r="C76" s="13" t="s">
        <v>55</v>
      </c>
      <c r="D76" s="13" t="s">
        <v>56</v>
      </c>
      <c r="E76" s="13" t="str">
        <f t="shared" ref="E76:E141" si="1">MID(F76,1,1)</f>
        <v>1</v>
      </c>
      <c r="F76" s="15">
        <v>1131</v>
      </c>
      <c r="G76" s="15">
        <f>VLOOKUP(F76,'[1]CAT POSPRE'!$A$2:$C$842,2,FALSE)</f>
        <v>511101131</v>
      </c>
      <c r="H76" s="16" t="str">
        <f>VLOOKUP(F76,'[1]CAT POSPRE'!$A$2:$C$842,3,FALSE)</f>
        <v>Sueldos Base</v>
      </c>
      <c r="I76" s="17">
        <v>624162.24</v>
      </c>
    </row>
    <row r="77" spans="1:9" x14ac:dyDescent="0.2">
      <c r="A77" s="13">
        <v>1500522</v>
      </c>
      <c r="B77" s="14" t="s">
        <v>54</v>
      </c>
      <c r="C77" s="13" t="s">
        <v>55</v>
      </c>
      <c r="D77" s="13" t="s">
        <v>56</v>
      </c>
      <c r="E77" s="13" t="str">
        <f t="shared" si="1"/>
        <v>1</v>
      </c>
      <c r="F77" s="15">
        <v>1312</v>
      </c>
      <c r="G77" s="15">
        <f>VLOOKUP(F77,'[1]CAT POSPRE'!$A$2:$C$842,2,FALSE)</f>
        <v>511301312</v>
      </c>
      <c r="H77" s="16" t="str">
        <f>VLOOKUP(F77,'[1]CAT POSPRE'!$A$2:$C$842,3,FALSE)</f>
        <v>Antigüedad</v>
      </c>
      <c r="I77" s="17">
        <v>3788.16</v>
      </c>
    </row>
    <row r="78" spans="1:9" x14ac:dyDescent="0.2">
      <c r="A78" s="13">
        <v>1500522</v>
      </c>
      <c r="B78" s="19" t="s">
        <v>54</v>
      </c>
      <c r="C78" s="20" t="s">
        <v>55</v>
      </c>
      <c r="D78" s="20" t="s">
        <v>56</v>
      </c>
      <c r="E78" s="20" t="str">
        <f t="shared" si="1"/>
        <v>1</v>
      </c>
      <c r="F78" s="15">
        <v>1321</v>
      </c>
      <c r="G78" s="15">
        <f>VLOOKUP(F78,'[1]CAT POSPRE'!$A$2:$C$842,2,FALSE)</f>
        <v>511301321</v>
      </c>
      <c r="H78" s="16" t="str">
        <f>VLOOKUP(F78,'[1]CAT POSPRE'!$A$2:$C$842,3,FALSE)</f>
        <v>Prima Vacacional</v>
      </c>
      <c r="I78" s="17">
        <v>10402.700000000001</v>
      </c>
    </row>
    <row r="79" spans="1:9" x14ac:dyDescent="0.2">
      <c r="A79" s="13">
        <v>1500522</v>
      </c>
      <c r="B79" s="19" t="s">
        <v>54</v>
      </c>
      <c r="C79" s="20" t="s">
        <v>55</v>
      </c>
      <c r="D79" s="20" t="s">
        <v>56</v>
      </c>
      <c r="E79" s="20" t="str">
        <f t="shared" si="1"/>
        <v>1</v>
      </c>
      <c r="F79" s="15">
        <v>1323</v>
      </c>
      <c r="G79" s="15">
        <f>VLOOKUP(F79,'[1]CAT POSPRE'!$A$2:$C$842,2,FALSE)</f>
        <v>511301323</v>
      </c>
      <c r="H79" s="16" t="str">
        <f>VLOOKUP(F79,'[1]CAT POSPRE'!$A$2:$C$842,3,FALSE)</f>
        <v>Gratificación de fin de año</v>
      </c>
      <c r="I79" s="17">
        <v>69351.360000000001</v>
      </c>
    </row>
    <row r="80" spans="1:9" x14ac:dyDescent="0.2">
      <c r="A80" s="13">
        <v>1500522</v>
      </c>
      <c r="B80" s="19" t="s">
        <v>54</v>
      </c>
      <c r="C80" s="20" t="s">
        <v>55</v>
      </c>
      <c r="D80" s="20" t="s">
        <v>56</v>
      </c>
      <c r="E80" s="20" t="str">
        <f t="shared" si="1"/>
        <v>1</v>
      </c>
      <c r="F80" s="15">
        <v>1511</v>
      </c>
      <c r="G80" s="15">
        <f>VLOOKUP(F80,'[1]CAT POSPRE'!$A$2:$C$842,2,FALSE)</f>
        <v>511501511</v>
      </c>
      <c r="H80" s="16" t="str">
        <f>VLOOKUP(F80,'[1]CAT POSPRE'!$A$2:$C$842,3,FALSE)</f>
        <v>Cuotas para el fondo de ahorro</v>
      </c>
      <c r="I80" s="17">
        <v>42526.1</v>
      </c>
    </row>
    <row r="81" spans="1:9" x14ac:dyDescent="0.2">
      <c r="A81" s="13">
        <v>1500522</v>
      </c>
      <c r="B81" s="14" t="s">
        <v>54</v>
      </c>
      <c r="C81" s="13" t="s">
        <v>55</v>
      </c>
      <c r="D81" s="13" t="s">
        <v>56</v>
      </c>
      <c r="E81" s="13" t="str">
        <f t="shared" si="1"/>
        <v>1</v>
      </c>
      <c r="F81" s="15">
        <v>1531</v>
      </c>
      <c r="G81" s="15">
        <f>VLOOKUP(F81,'[1]CAT POSPRE'!$A$2:$C$842,2,FALSE)</f>
        <v>511501531</v>
      </c>
      <c r="H81" s="16" t="str">
        <f>VLOOKUP(F81,'[1]CAT POSPRE'!$A$2:$C$842,3,FALSE)</f>
        <v>Prestaciones de retiro</v>
      </c>
      <c r="I81" s="17">
        <v>9470.4</v>
      </c>
    </row>
    <row r="82" spans="1:9" x14ac:dyDescent="0.2">
      <c r="A82" s="13">
        <v>1500522</v>
      </c>
      <c r="B82" s="14" t="s">
        <v>54</v>
      </c>
      <c r="C82" s="13" t="s">
        <v>55</v>
      </c>
      <c r="D82" s="13" t="s">
        <v>56</v>
      </c>
      <c r="E82" s="13" t="str">
        <f t="shared" si="1"/>
        <v>1</v>
      </c>
      <c r="F82" s="15">
        <v>1541</v>
      </c>
      <c r="G82" s="15">
        <f>VLOOKUP(F82,'[1]CAT POSPRE'!$A$2:$C$842,2,FALSE)</f>
        <v>511501541</v>
      </c>
      <c r="H82" s="16" t="str">
        <f>VLOOKUP(F82,'[1]CAT POSPRE'!$A$2:$C$842,3,FALSE)</f>
        <v>Prestaciones establecidas por CGT</v>
      </c>
      <c r="I82" s="17">
        <v>10000</v>
      </c>
    </row>
    <row r="83" spans="1:9" x14ac:dyDescent="0.2">
      <c r="A83" s="13">
        <v>1500522</v>
      </c>
      <c r="B83" s="14" t="s">
        <v>54</v>
      </c>
      <c r="C83" s="13" t="s">
        <v>55</v>
      </c>
      <c r="D83" s="13" t="s">
        <v>56</v>
      </c>
      <c r="E83" s="13" t="str">
        <f t="shared" si="1"/>
        <v>2</v>
      </c>
      <c r="F83" s="15">
        <v>2111</v>
      </c>
      <c r="G83" s="15">
        <f>VLOOKUP(F83,'[1]CAT POSPRE'!$A$2:$C$842,2,FALSE)</f>
        <v>512102111</v>
      </c>
      <c r="H83" s="16" t="str">
        <f>VLOOKUP(F83,'[1]CAT POSPRE'!$A$2:$C$842,3,FALSE)</f>
        <v>Materiales y útiles de oficina</v>
      </c>
      <c r="I83" s="17">
        <v>6000</v>
      </c>
    </row>
    <row r="84" spans="1:9" x14ac:dyDescent="0.2">
      <c r="A84" s="13">
        <v>1500522</v>
      </c>
      <c r="B84" s="14" t="s">
        <v>54</v>
      </c>
      <c r="C84" s="13" t="s">
        <v>55</v>
      </c>
      <c r="D84" s="13" t="s">
        <v>56</v>
      </c>
      <c r="E84" s="13" t="str">
        <f t="shared" si="1"/>
        <v>2</v>
      </c>
      <c r="F84" s="15">
        <v>2121</v>
      </c>
      <c r="G84" s="15">
        <f>VLOOKUP(F84,'[1]CAT POSPRE'!$A$2:$C$842,2,FALSE)</f>
        <v>512102121</v>
      </c>
      <c r="H84" s="16" t="str">
        <f>VLOOKUP(F84,'[1]CAT POSPRE'!$A$2:$C$842,3,FALSE)</f>
        <v>Materiales y útiles de impresión y reproducción</v>
      </c>
      <c r="I84" s="17">
        <v>8000</v>
      </c>
    </row>
    <row r="85" spans="1:9" x14ac:dyDescent="0.2">
      <c r="A85" s="13">
        <v>1500522</v>
      </c>
      <c r="B85" s="14" t="s">
        <v>54</v>
      </c>
      <c r="C85" s="13" t="s">
        <v>55</v>
      </c>
      <c r="D85" s="13" t="s">
        <v>56</v>
      </c>
      <c r="E85" s="13" t="str">
        <f t="shared" si="1"/>
        <v>2</v>
      </c>
      <c r="F85" s="15">
        <v>2212</v>
      </c>
      <c r="G85" s="15">
        <f>VLOOKUP(F85,'[1]CAT POSPRE'!$A$2:$C$842,2,FALSE)</f>
        <v>512202212</v>
      </c>
      <c r="H85" s="16" t="str">
        <f>VLOOKUP(F85,'[1]CAT POSPRE'!$A$2:$C$842,3,FALSE)</f>
        <v>Prod Alim p pers en instalac de depend y ent</v>
      </c>
      <c r="I85" s="17">
        <v>3000</v>
      </c>
    </row>
    <row r="86" spans="1:9" x14ac:dyDescent="0.2">
      <c r="A86" s="13">
        <v>1500522</v>
      </c>
      <c r="B86" s="19" t="s">
        <v>54</v>
      </c>
      <c r="C86" s="20" t="s">
        <v>55</v>
      </c>
      <c r="D86" s="20" t="s">
        <v>56</v>
      </c>
      <c r="E86" s="20" t="str">
        <f t="shared" si="1"/>
        <v>2</v>
      </c>
      <c r="F86" s="15">
        <v>2481</v>
      </c>
      <c r="G86" s="15">
        <f>VLOOKUP(F86,'[1]CAT POSPRE'!$A$2:$C$842,2,FALSE)</f>
        <v>512402481</v>
      </c>
      <c r="H86" s="16" t="str">
        <f>VLOOKUP(F86,'[1]CAT POSPRE'!$A$2:$C$842,3,FALSE)</f>
        <v>Materiales complementarios</v>
      </c>
      <c r="I86" s="17">
        <v>1000</v>
      </c>
    </row>
    <row r="87" spans="1:9" x14ac:dyDescent="0.2">
      <c r="A87" s="13">
        <v>1500522</v>
      </c>
      <c r="B87" s="14" t="s">
        <v>54</v>
      </c>
      <c r="C87" s="13" t="s">
        <v>55</v>
      </c>
      <c r="D87" s="13" t="s">
        <v>56</v>
      </c>
      <c r="E87" s="13" t="str">
        <f t="shared" si="1"/>
        <v>2</v>
      </c>
      <c r="F87" s="15">
        <v>2612</v>
      </c>
      <c r="G87" s="15">
        <f>VLOOKUP(F87,'[1]CAT POSPRE'!$A$2:$C$842,2,FALSE)</f>
        <v>512602612</v>
      </c>
      <c r="H87" s="16" t="str">
        <f>VLOOKUP(F87,'[1]CAT POSPRE'!$A$2:$C$842,3,FALSE)</f>
        <v>Combus Lub y aditivos vehículos Serv Pub</v>
      </c>
      <c r="I87" s="17">
        <v>35000</v>
      </c>
    </row>
    <row r="88" spans="1:9" x14ac:dyDescent="0.2">
      <c r="A88" s="13">
        <v>1500522</v>
      </c>
      <c r="B88" s="19" t="s">
        <v>54</v>
      </c>
      <c r="C88" s="20" t="s">
        <v>55</v>
      </c>
      <c r="D88" s="20" t="s">
        <v>56</v>
      </c>
      <c r="E88" s="20" t="str">
        <f t="shared" si="1"/>
        <v>2</v>
      </c>
      <c r="F88" s="15">
        <v>2711</v>
      </c>
      <c r="G88" s="15">
        <f>VLOOKUP(F88,'[1]CAT POSPRE'!$A$2:$C$842,2,FALSE)</f>
        <v>512702711</v>
      </c>
      <c r="H88" s="16" t="str">
        <f>VLOOKUP(F88,'[1]CAT POSPRE'!$A$2:$C$842,3,FALSE)</f>
        <v>Vestuario y uniformes</v>
      </c>
      <c r="I88" s="17">
        <v>3000</v>
      </c>
    </row>
    <row r="89" spans="1:9" x14ac:dyDescent="0.2">
      <c r="A89" s="13">
        <v>1500522</v>
      </c>
      <c r="B89" s="14" t="s">
        <v>54</v>
      </c>
      <c r="C89" s="13" t="s">
        <v>55</v>
      </c>
      <c r="D89" s="13" t="s">
        <v>56</v>
      </c>
      <c r="E89" s="13" t="str">
        <f t="shared" si="1"/>
        <v>3</v>
      </c>
      <c r="F89" s="15">
        <v>3181</v>
      </c>
      <c r="G89" s="15">
        <f>VLOOKUP(F89,'[1]CAT POSPRE'!$A$2:$C$842,2,FALSE)</f>
        <v>513103181</v>
      </c>
      <c r="H89" s="16" t="str">
        <f>VLOOKUP(F89,'[1]CAT POSPRE'!$A$2:$C$842,3,FALSE)</f>
        <v>Servicio postal</v>
      </c>
      <c r="I89" s="17">
        <v>500</v>
      </c>
    </row>
    <row r="90" spans="1:9" x14ac:dyDescent="0.2">
      <c r="A90" s="13">
        <v>1500522</v>
      </c>
      <c r="B90" s="14" t="s">
        <v>54</v>
      </c>
      <c r="C90" s="13" t="s">
        <v>55</v>
      </c>
      <c r="D90" s="13" t="s">
        <v>56</v>
      </c>
      <c r="E90" s="13" t="str">
        <f t="shared" si="1"/>
        <v>3</v>
      </c>
      <c r="F90" s="15">
        <v>3751</v>
      </c>
      <c r="G90" s="15">
        <f>VLOOKUP(F90,'[1]CAT POSPRE'!$A$2:$C$842,2,FALSE)</f>
        <v>513703751</v>
      </c>
      <c r="H90" s="16" t="str">
        <f>VLOOKUP(F90,'[1]CAT POSPRE'!$A$2:$C$842,3,FALSE)</f>
        <v>Viáticos nac p Serv pub Desemp funciones ofic</v>
      </c>
      <c r="I90" s="17">
        <v>15000</v>
      </c>
    </row>
    <row r="91" spans="1:9" x14ac:dyDescent="0.2">
      <c r="A91" s="13">
        <v>1500522</v>
      </c>
      <c r="B91" s="19" t="s">
        <v>54</v>
      </c>
      <c r="C91" s="20" t="s">
        <v>55</v>
      </c>
      <c r="D91" s="20" t="s">
        <v>56</v>
      </c>
      <c r="E91" s="20" t="str">
        <f t="shared" si="1"/>
        <v>3</v>
      </c>
      <c r="F91" s="15">
        <v>3853</v>
      </c>
      <c r="G91" s="15">
        <f>VLOOKUP(F91,'[1]CAT POSPRE'!$A$2:$C$842,2,FALSE)</f>
        <v>513803853</v>
      </c>
      <c r="H91" s="16" t="str">
        <f>VLOOKUP(F91,'[1]CAT POSPRE'!$A$2:$C$842,3,FALSE)</f>
        <v>Gastos de representación</v>
      </c>
      <c r="I91" s="17">
        <v>5000</v>
      </c>
    </row>
    <row r="92" spans="1:9" x14ac:dyDescent="0.2">
      <c r="A92" s="13">
        <v>1500522</v>
      </c>
      <c r="B92" s="14" t="s">
        <v>54</v>
      </c>
      <c r="C92" s="13" t="s">
        <v>55</v>
      </c>
      <c r="D92" s="13" t="s">
        <v>56</v>
      </c>
      <c r="E92" s="13" t="str">
        <f t="shared" si="1"/>
        <v>5</v>
      </c>
      <c r="F92" s="15">
        <v>5111</v>
      </c>
      <c r="G92" s="15">
        <f>VLOOKUP(F92,'[1]CAT POSPRE'!$A$2:$C$842,2,FALSE)</f>
        <v>124115111</v>
      </c>
      <c r="H92" s="16" t="str">
        <f>VLOOKUP(F92,'[1]CAT POSPRE'!$A$2:$C$842,3,FALSE)</f>
        <v>Muebles de oficina y estantería</v>
      </c>
      <c r="I92" s="17">
        <v>20000</v>
      </c>
    </row>
    <row r="93" spans="1:9" x14ac:dyDescent="0.2">
      <c r="A93" s="13">
        <v>1500522</v>
      </c>
      <c r="B93" s="14" t="s">
        <v>54</v>
      </c>
      <c r="C93" s="13" t="s">
        <v>55</v>
      </c>
      <c r="D93" s="13" t="s">
        <v>56</v>
      </c>
      <c r="E93" s="13" t="str">
        <f t="shared" si="1"/>
        <v>5</v>
      </c>
      <c r="F93" s="15">
        <v>5151</v>
      </c>
      <c r="G93" s="15">
        <f>VLOOKUP(F93,'[1]CAT POSPRE'!$A$2:$C$842,2,FALSE)</f>
        <v>124135151</v>
      </c>
      <c r="H93" s="16" t="str">
        <f>VLOOKUP(F93,'[1]CAT POSPRE'!$A$2:$C$842,3,FALSE)</f>
        <v>Computadoras y equipo periférico</v>
      </c>
      <c r="I93" s="17">
        <v>15000</v>
      </c>
    </row>
    <row r="94" spans="1:9" hidden="1" x14ac:dyDescent="0.2">
      <c r="A94" s="13">
        <v>1500522</v>
      </c>
      <c r="B94" s="26"/>
      <c r="C94" s="26"/>
      <c r="D94" s="26"/>
      <c r="E94" s="26" t="str">
        <f t="shared" si="1"/>
        <v/>
      </c>
      <c r="F94" s="27"/>
      <c r="G94" s="27"/>
      <c r="H94" s="28" t="s">
        <v>17</v>
      </c>
      <c r="I94" s="29">
        <f t="shared" ref="I94" si="2">SUM(I95:I99)</f>
        <v>0</v>
      </c>
    </row>
    <row r="95" spans="1:9" hidden="1" x14ac:dyDescent="0.2">
      <c r="A95" s="13">
        <v>1500522</v>
      </c>
      <c r="B95" s="14" t="s">
        <v>54</v>
      </c>
      <c r="C95" s="13" t="s">
        <v>18</v>
      </c>
      <c r="D95" s="13" t="s">
        <v>19</v>
      </c>
      <c r="E95" s="13" t="str">
        <f t="shared" si="1"/>
        <v>4</v>
      </c>
      <c r="F95" s="15">
        <v>4411</v>
      </c>
      <c r="G95" s="15">
        <v>524104411</v>
      </c>
      <c r="H95" s="16" t="s">
        <v>20</v>
      </c>
      <c r="I95" s="17">
        <v>0</v>
      </c>
    </row>
    <row r="96" spans="1:9" hidden="1" x14ac:dyDescent="0.2">
      <c r="A96" s="13">
        <v>1500522</v>
      </c>
      <c r="B96" s="14" t="s">
        <v>54</v>
      </c>
      <c r="C96" s="13" t="s">
        <v>18</v>
      </c>
      <c r="D96" s="13" t="s">
        <v>19</v>
      </c>
      <c r="E96" s="13" t="str">
        <f t="shared" si="1"/>
        <v>4</v>
      </c>
      <c r="F96" s="15">
        <v>4411</v>
      </c>
      <c r="G96" s="15">
        <v>524104411</v>
      </c>
      <c r="H96" s="16" t="s">
        <v>21</v>
      </c>
      <c r="I96" s="17">
        <v>0</v>
      </c>
    </row>
    <row r="97" spans="1:9" hidden="1" x14ac:dyDescent="0.2">
      <c r="A97" s="13">
        <v>1500522</v>
      </c>
      <c r="B97" s="14" t="s">
        <v>54</v>
      </c>
      <c r="C97" s="13" t="s">
        <v>18</v>
      </c>
      <c r="D97" s="13" t="s">
        <v>19</v>
      </c>
      <c r="E97" s="13" t="str">
        <f t="shared" si="1"/>
        <v>4</v>
      </c>
      <c r="F97" s="15">
        <v>4411</v>
      </c>
      <c r="G97" s="15">
        <v>524104411</v>
      </c>
      <c r="H97" s="16" t="s">
        <v>22</v>
      </c>
      <c r="I97" s="17">
        <v>0</v>
      </c>
    </row>
    <row r="98" spans="1:9" hidden="1" x14ac:dyDescent="0.2">
      <c r="A98" s="13">
        <v>1500522</v>
      </c>
      <c r="B98" s="14" t="s">
        <v>54</v>
      </c>
      <c r="C98" s="13" t="s">
        <v>18</v>
      </c>
      <c r="D98" s="13" t="s">
        <v>19</v>
      </c>
      <c r="E98" s="13" t="str">
        <f t="shared" si="1"/>
        <v>4</v>
      </c>
      <c r="F98" s="15">
        <v>4411</v>
      </c>
      <c r="G98" s="15">
        <v>524104411</v>
      </c>
      <c r="H98" s="16" t="s">
        <v>23</v>
      </c>
      <c r="I98" s="17">
        <v>0</v>
      </c>
    </row>
    <row r="99" spans="1:9" hidden="1" x14ac:dyDescent="0.2">
      <c r="A99" s="13">
        <v>1500522</v>
      </c>
      <c r="B99" s="14" t="s">
        <v>54</v>
      </c>
      <c r="C99" s="13" t="s">
        <v>18</v>
      </c>
      <c r="D99" s="13" t="s">
        <v>19</v>
      </c>
      <c r="E99" s="13" t="str">
        <f t="shared" si="1"/>
        <v>4</v>
      </c>
      <c r="F99" s="15">
        <v>4411</v>
      </c>
      <c r="G99" s="15">
        <v>524104411</v>
      </c>
      <c r="H99" s="16" t="s">
        <v>24</v>
      </c>
      <c r="I99" s="17">
        <v>0</v>
      </c>
    </row>
    <row r="100" spans="1:9" x14ac:dyDescent="0.2">
      <c r="A100" s="25"/>
      <c r="B100" s="5"/>
      <c r="C100" s="5"/>
      <c r="D100" s="5"/>
      <c r="E100" s="5" t="str">
        <f t="shared" si="1"/>
        <v/>
      </c>
      <c r="F100" s="6"/>
      <c r="G100" s="6"/>
      <c r="H100" s="7" t="s">
        <v>57</v>
      </c>
      <c r="I100" s="8">
        <f t="shared" ref="I100" si="3">I101</f>
        <v>784707.15</v>
      </c>
    </row>
    <row r="101" spans="1:9" x14ac:dyDescent="0.2">
      <c r="A101" s="22"/>
      <c r="B101" s="9"/>
      <c r="C101" s="9"/>
      <c r="D101" s="9"/>
      <c r="E101" s="9" t="str">
        <f t="shared" si="1"/>
        <v/>
      </c>
      <c r="F101" s="10"/>
      <c r="G101" s="10"/>
      <c r="H101" s="11" t="s">
        <v>57</v>
      </c>
      <c r="I101" s="12">
        <f>SUM(I102:I118)</f>
        <v>784707.15</v>
      </c>
    </row>
    <row r="102" spans="1:9" x14ac:dyDescent="0.2">
      <c r="A102" s="13">
        <v>1500522</v>
      </c>
      <c r="B102" s="14" t="s">
        <v>58</v>
      </c>
      <c r="C102" s="13" t="s">
        <v>55</v>
      </c>
      <c r="D102" s="13" t="s">
        <v>59</v>
      </c>
      <c r="E102" s="13" t="str">
        <f t="shared" si="1"/>
        <v>1</v>
      </c>
      <c r="F102" s="15">
        <v>1131</v>
      </c>
      <c r="G102" s="15">
        <f>VLOOKUP(F102,'[1]CAT POSPRE'!$A$2:$C$842,2,FALSE)</f>
        <v>511101131</v>
      </c>
      <c r="H102" s="16" t="str">
        <f>VLOOKUP(F102,'[1]CAT POSPRE'!$A$2:$C$842,3,FALSE)</f>
        <v>Sueldos Base</v>
      </c>
      <c r="I102" s="17">
        <v>517666.46</v>
      </c>
    </row>
    <row r="103" spans="1:9" x14ac:dyDescent="0.2">
      <c r="A103" s="13">
        <v>1500522</v>
      </c>
      <c r="B103" s="14" t="s">
        <v>58</v>
      </c>
      <c r="C103" s="13" t="s">
        <v>55</v>
      </c>
      <c r="D103" s="13" t="s">
        <v>59</v>
      </c>
      <c r="E103" s="13" t="str">
        <f t="shared" si="1"/>
        <v>1</v>
      </c>
      <c r="F103" s="15">
        <v>1221</v>
      </c>
      <c r="G103" s="15">
        <f>VLOOKUP(F103,'[1]CAT POSPRE'!$A$2:$C$842,2,FALSE)</f>
        <v>511201221</v>
      </c>
      <c r="H103" s="16" t="str">
        <f>VLOOKUP(F103,'[1]CAT POSPRE'!$A$2:$C$842,3,FALSE)</f>
        <v>Remuneraciones para eventuales</v>
      </c>
      <c r="I103" s="17">
        <v>20000</v>
      </c>
    </row>
    <row r="104" spans="1:9" x14ac:dyDescent="0.2">
      <c r="A104" s="13">
        <v>1500522</v>
      </c>
      <c r="B104" s="14" t="s">
        <v>58</v>
      </c>
      <c r="C104" s="13" t="s">
        <v>55</v>
      </c>
      <c r="D104" s="13" t="s">
        <v>59</v>
      </c>
      <c r="E104" s="13" t="str">
        <f t="shared" si="1"/>
        <v>1</v>
      </c>
      <c r="F104" s="15">
        <v>1312</v>
      </c>
      <c r="G104" s="15">
        <f>VLOOKUP(F104,'[1]CAT POSPRE'!$A$2:$C$842,2,FALSE)</f>
        <v>511301312</v>
      </c>
      <c r="H104" s="16" t="str">
        <f>VLOOKUP(F104,'[1]CAT POSPRE'!$A$2:$C$842,3,FALSE)</f>
        <v>Antigüedad</v>
      </c>
      <c r="I104" s="17">
        <v>17255.55</v>
      </c>
    </row>
    <row r="105" spans="1:9" x14ac:dyDescent="0.2">
      <c r="A105" s="13">
        <v>1500522</v>
      </c>
      <c r="B105" s="14" t="s">
        <v>58</v>
      </c>
      <c r="C105" s="13" t="s">
        <v>55</v>
      </c>
      <c r="D105" s="13" t="s">
        <v>59</v>
      </c>
      <c r="E105" s="13" t="str">
        <f t="shared" si="1"/>
        <v>1</v>
      </c>
      <c r="F105" s="15">
        <v>1321</v>
      </c>
      <c r="G105" s="15">
        <f>VLOOKUP(F105,'[1]CAT POSPRE'!$A$2:$C$842,2,FALSE)</f>
        <v>511301321</v>
      </c>
      <c r="H105" s="16" t="str">
        <f>VLOOKUP(F105,'[1]CAT POSPRE'!$A$2:$C$842,3,FALSE)</f>
        <v>Prima Vacacional</v>
      </c>
      <c r="I105" s="17">
        <v>8627.77</v>
      </c>
    </row>
    <row r="106" spans="1:9" x14ac:dyDescent="0.2">
      <c r="A106" s="13">
        <v>1500522</v>
      </c>
      <c r="B106" s="19" t="s">
        <v>58</v>
      </c>
      <c r="C106" s="20" t="s">
        <v>55</v>
      </c>
      <c r="D106" s="20" t="s">
        <v>59</v>
      </c>
      <c r="E106" s="20" t="str">
        <f t="shared" si="1"/>
        <v>1</v>
      </c>
      <c r="F106" s="15">
        <v>1323</v>
      </c>
      <c r="G106" s="15">
        <f>VLOOKUP(F106,'[1]CAT POSPRE'!$A$2:$C$842,2,FALSE)</f>
        <v>511301323</v>
      </c>
      <c r="H106" s="16" t="str">
        <f>VLOOKUP(F106,'[1]CAT POSPRE'!$A$2:$C$842,3,FALSE)</f>
        <v>Gratificación de fin de año</v>
      </c>
      <c r="I106" s="17">
        <v>57518.5</v>
      </c>
    </row>
    <row r="107" spans="1:9" x14ac:dyDescent="0.2">
      <c r="A107" s="13">
        <v>1500522</v>
      </c>
      <c r="B107" s="14" t="s">
        <v>58</v>
      </c>
      <c r="C107" s="13" t="s">
        <v>55</v>
      </c>
      <c r="D107" s="13" t="s">
        <v>59</v>
      </c>
      <c r="E107" s="13" t="str">
        <f t="shared" si="1"/>
        <v>1</v>
      </c>
      <c r="F107" s="15">
        <v>1531</v>
      </c>
      <c r="G107" s="15">
        <f>VLOOKUP(F107,'[1]CAT POSPRE'!$A$2:$C$842,2,FALSE)</f>
        <v>511501531</v>
      </c>
      <c r="H107" s="16" t="str">
        <f>VLOOKUP(F107,'[1]CAT POSPRE'!$A$2:$C$842,3,FALSE)</f>
        <v>Prestaciones de retiro</v>
      </c>
      <c r="I107" s="17">
        <v>43138.87</v>
      </c>
    </row>
    <row r="108" spans="1:9" x14ac:dyDescent="0.2">
      <c r="A108" s="13">
        <v>1500522</v>
      </c>
      <c r="B108" s="14" t="s">
        <v>58</v>
      </c>
      <c r="C108" s="13" t="s">
        <v>55</v>
      </c>
      <c r="D108" s="13" t="s">
        <v>59</v>
      </c>
      <c r="E108" s="13" t="str">
        <f t="shared" si="1"/>
        <v>1</v>
      </c>
      <c r="F108" s="15">
        <v>1541</v>
      </c>
      <c r="G108" s="15">
        <f>VLOOKUP(F108,'[1]CAT POSPRE'!$A$2:$C$842,2,FALSE)</f>
        <v>511501541</v>
      </c>
      <c r="H108" s="16" t="str">
        <f>VLOOKUP(F108,'[1]CAT POSPRE'!$A$2:$C$842,3,FALSE)</f>
        <v>Prestaciones establecidas por CGT</v>
      </c>
      <c r="I108" s="17">
        <v>10000</v>
      </c>
    </row>
    <row r="109" spans="1:9" x14ac:dyDescent="0.2">
      <c r="A109" s="13">
        <v>1500522</v>
      </c>
      <c r="B109" s="14" t="s">
        <v>58</v>
      </c>
      <c r="C109" s="13" t="s">
        <v>55</v>
      </c>
      <c r="D109" s="13" t="s">
        <v>59</v>
      </c>
      <c r="E109" s="13" t="str">
        <f t="shared" si="1"/>
        <v>2</v>
      </c>
      <c r="F109" s="15">
        <v>2111</v>
      </c>
      <c r="G109" s="15">
        <f>VLOOKUP(F109,'[1]CAT POSPRE'!$A$2:$C$842,2,FALSE)</f>
        <v>512102111</v>
      </c>
      <c r="H109" s="16" t="str">
        <f>VLOOKUP(F109,'[1]CAT POSPRE'!$A$2:$C$842,3,FALSE)</f>
        <v>Materiales y útiles de oficina</v>
      </c>
      <c r="I109" s="17">
        <v>8000</v>
      </c>
    </row>
    <row r="110" spans="1:9" x14ac:dyDescent="0.2">
      <c r="A110" s="13">
        <v>1500522</v>
      </c>
      <c r="B110" s="19" t="s">
        <v>58</v>
      </c>
      <c r="C110" s="20" t="s">
        <v>55</v>
      </c>
      <c r="D110" s="20" t="s">
        <v>59</v>
      </c>
      <c r="E110" s="20" t="str">
        <f t="shared" si="1"/>
        <v>2</v>
      </c>
      <c r="F110" s="15">
        <v>2121</v>
      </c>
      <c r="G110" s="15">
        <f>VLOOKUP(F110,'[1]CAT POSPRE'!$A$2:$C$842,2,FALSE)</f>
        <v>512102121</v>
      </c>
      <c r="H110" s="16" t="str">
        <f>VLOOKUP(F110,'[1]CAT POSPRE'!$A$2:$C$842,3,FALSE)</f>
        <v>Materiales y útiles de impresión y reproducción</v>
      </c>
      <c r="I110" s="17">
        <v>10000</v>
      </c>
    </row>
    <row r="111" spans="1:9" x14ac:dyDescent="0.2">
      <c r="A111" s="13">
        <v>1500522</v>
      </c>
      <c r="B111" s="14" t="s">
        <v>58</v>
      </c>
      <c r="C111" s="13" t="s">
        <v>55</v>
      </c>
      <c r="D111" s="13" t="s">
        <v>59</v>
      </c>
      <c r="E111" s="13" t="str">
        <f t="shared" si="1"/>
        <v>2</v>
      </c>
      <c r="F111" s="15">
        <v>2212</v>
      </c>
      <c r="G111" s="15">
        <f>VLOOKUP(F111,'[1]CAT POSPRE'!$A$2:$C$842,2,FALSE)</f>
        <v>512202212</v>
      </c>
      <c r="H111" s="16" t="str">
        <f>VLOOKUP(F111,'[1]CAT POSPRE'!$A$2:$C$842,3,FALSE)</f>
        <v>Prod Alim p pers en instalac de depend y ent</v>
      </c>
      <c r="I111" s="17">
        <v>3000</v>
      </c>
    </row>
    <row r="112" spans="1:9" x14ac:dyDescent="0.2">
      <c r="A112" s="13">
        <v>1500522</v>
      </c>
      <c r="B112" s="14" t="s">
        <v>58</v>
      </c>
      <c r="C112" s="13" t="s">
        <v>55</v>
      </c>
      <c r="D112" s="13" t="s">
        <v>59</v>
      </c>
      <c r="E112" s="13" t="str">
        <f t="shared" si="1"/>
        <v>2</v>
      </c>
      <c r="F112" s="15">
        <v>2481</v>
      </c>
      <c r="G112" s="15">
        <f>VLOOKUP(F112,'[1]CAT POSPRE'!$A$2:$C$842,2,FALSE)</f>
        <v>512402481</v>
      </c>
      <c r="H112" s="16" t="str">
        <f>VLOOKUP(F112,'[1]CAT POSPRE'!$A$2:$C$842,3,FALSE)</f>
        <v>Materiales complementarios</v>
      </c>
      <c r="I112" s="17">
        <v>1000</v>
      </c>
    </row>
    <row r="113" spans="1:9" x14ac:dyDescent="0.2">
      <c r="A113" s="13">
        <v>1500522</v>
      </c>
      <c r="B113" s="14" t="s">
        <v>58</v>
      </c>
      <c r="C113" s="13" t="s">
        <v>55</v>
      </c>
      <c r="D113" s="13" t="s">
        <v>59</v>
      </c>
      <c r="E113" s="13" t="str">
        <f t="shared" si="1"/>
        <v>2</v>
      </c>
      <c r="F113" s="15">
        <v>2612</v>
      </c>
      <c r="G113" s="15">
        <f>VLOOKUP(F113,'[1]CAT POSPRE'!$A$2:$C$842,2,FALSE)</f>
        <v>512602612</v>
      </c>
      <c r="H113" s="16" t="str">
        <f>VLOOKUP(F113,'[1]CAT POSPRE'!$A$2:$C$842,3,FALSE)</f>
        <v>Combus Lub y aditivos vehículos Serv Pub</v>
      </c>
      <c r="I113" s="17">
        <v>35000</v>
      </c>
    </row>
    <row r="114" spans="1:9" x14ac:dyDescent="0.2">
      <c r="A114" s="13">
        <v>1500522</v>
      </c>
      <c r="B114" s="14" t="s">
        <v>58</v>
      </c>
      <c r="C114" s="13" t="s">
        <v>55</v>
      </c>
      <c r="D114" s="13" t="s">
        <v>59</v>
      </c>
      <c r="E114" s="13" t="str">
        <f t="shared" si="1"/>
        <v>3</v>
      </c>
      <c r="F114" s="15">
        <v>3181</v>
      </c>
      <c r="G114" s="15">
        <f>VLOOKUP(F114,'[1]CAT POSPRE'!$A$2:$C$842,2,FALSE)</f>
        <v>513103181</v>
      </c>
      <c r="H114" s="16" t="str">
        <f>VLOOKUP(F114,'[1]CAT POSPRE'!$A$2:$C$842,3,FALSE)</f>
        <v>Servicio postal</v>
      </c>
      <c r="I114" s="17">
        <v>500</v>
      </c>
    </row>
    <row r="115" spans="1:9" x14ac:dyDescent="0.2">
      <c r="A115" s="13">
        <v>1500522</v>
      </c>
      <c r="B115" s="14" t="s">
        <v>58</v>
      </c>
      <c r="C115" s="13" t="s">
        <v>55</v>
      </c>
      <c r="D115" s="13" t="s">
        <v>59</v>
      </c>
      <c r="E115" s="13" t="str">
        <f t="shared" si="1"/>
        <v>3</v>
      </c>
      <c r="F115" s="15">
        <v>3751</v>
      </c>
      <c r="G115" s="15">
        <f>VLOOKUP(F115,'[1]CAT POSPRE'!$A$2:$C$842,2,FALSE)</f>
        <v>513703751</v>
      </c>
      <c r="H115" s="16" t="str">
        <f>VLOOKUP(F115,'[1]CAT POSPRE'!$A$2:$C$842,3,FALSE)</f>
        <v>Viáticos nac p Serv pub Desemp funciones ofic</v>
      </c>
      <c r="I115" s="17">
        <v>7000</v>
      </c>
    </row>
    <row r="116" spans="1:9" x14ac:dyDescent="0.2">
      <c r="A116" s="13">
        <v>1500522</v>
      </c>
      <c r="B116" s="14" t="s">
        <v>58</v>
      </c>
      <c r="C116" s="13" t="s">
        <v>55</v>
      </c>
      <c r="D116" s="13" t="s">
        <v>59</v>
      </c>
      <c r="E116" s="13" t="str">
        <f t="shared" si="1"/>
        <v>3</v>
      </c>
      <c r="F116" s="15">
        <v>3921</v>
      </c>
      <c r="G116" s="15">
        <f>VLOOKUP(F116,'[1]CAT POSPRE'!$A$2:$C$842,2,FALSE)</f>
        <v>513903921</v>
      </c>
      <c r="H116" s="16" t="str">
        <f>VLOOKUP(F116,'[1]CAT POSPRE'!$A$2:$C$842,3,FALSE)</f>
        <v>Otros impuestos y derechos</v>
      </c>
      <c r="I116" s="17">
        <v>25000</v>
      </c>
    </row>
    <row r="117" spans="1:9" x14ac:dyDescent="0.2">
      <c r="A117" s="13">
        <v>1500522</v>
      </c>
      <c r="B117" s="19" t="s">
        <v>58</v>
      </c>
      <c r="C117" s="20" t="s">
        <v>55</v>
      </c>
      <c r="D117" s="20" t="s">
        <v>59</v>
      </c>
      <c r="E117" s="20" t="str">
        <f t="shared" si="1"/>
        <v>5</v>
      </c>
      <c r="F117" s="15">
        <v>5111</v>
      </c>
      <c r="G117" s="15">
        <f>VLOOKUP(F117,'[1]CAT POSPRE'!$A$2:$C$842,2,FALSE)</f>
        <v>124115111</v>
      </c>
      <c r="H117" s="16" t="str">
        <f>VLOOKUP(F117,'[1]CAT POSPRE'!$A$2:$C$842,3,FALSE)</f>
        <v>Muebles de oficina y estantería</v>
      </c>
      <c r="I117" s="17">
        <v>6000</v>
      </c>
    </row>
    <row r="118" spans="1:9" x14ac:dyDescent="0.2">
      <c r="A118" s="13">
        <v>1500522</v>
      </c>
      <c r="B118" s="14" t="s">
        <v>58</v>
      </c>
      <c r="C118" s="13" t="s">
        <v>55</v>
      </c>
      <c r="D118" s="13" t="s">
        <v>59</v>
      </c>
      <c r="E118" s="13" t="str">
        <f t="shared" si="1"/>
        <v>5</v>
      </c>
      <c r="F118" s="15">
        <v>5151</v>
      </c>
      <c r="G118" s="15">
        <f>VLOOKUP(F118,'[1]CAT POSPRE'!$A$2:$C$842,2,FALSE)</f>
        <v>124135151</v>
      </c>
      <c r="H118" s="16" t="str">
        <f>VLOOKUP(F118,'[1]CAT POSPRE'!$A$2:$C$842,3,FALSE)</f>
        <v>Computadoras y equipo periférico</v>
      </c>
      <c r="I118" s="17">
        <v>15000</v>
      </c>
    </row>
    <row r="119" spans="1:9" x14ac:dyDescent="0.2">
      <c r="A119" s="25"/>
      <c r="B119" s="5"/>
      <c r="C119" s="5"/>
      <c r="D119" s="5"/>
      <c r="E119" s="5" t="str">
        <f t="shared" si="1"/>
        <v/>
      </c>
      <c r="F119" s="6"/>
      <c r="G119" s="6"/>
      <c r="H119" s="7" t="s">
        <v>60</v>
      </c>
      <c r="I119" s="8">
        <f>I120+I140</f>
        <v>5341700.71</v>
      </c>
    </row>
    <row r="120" spans="1:9" x14ac:dyDescent="0.2">
      <c r="A120" s="22"/>
      <c r="B120" s="9"/>
      <c r="C120" s="9"/>
      <c r="D120" s="9"/>
      <c r="E120" s="9" t="str">
        <f t="shared" si="1"/>
        <v/>
      </c>
      <c r="F120" s="10"/>
      <c r="G120" s="10"/>
      <c r="H120" s="11" t="s">
        <v>60</v>
      </c>
      <c r="I120" s="12">
        <f>SUM(I121:I139)</f>
        <v>5341700.71</v>
      </c>
    </row>
    <row r="121" spans="1:9" x14ac:dyDescent="0.2">
      <c r="A121" s="13">
        <v>1500522</v>
      </c>
      <c r="B121" s="14" t="s">
        <v>61</v>
      </c>
      <c r="C121" s="13" t="s">
        <v>62</v>
      </c>
      <c r="D121" s="13" t="s">
        <v>63</v>
      </c>
      <c r="E121" s="13" t="str">
        <f t="shared" si="1"/>
        <v>1</v>
      </c>
      <c r="F121" s="15">
        <v>1131</v>
      </c>
      <c r="G121" s="15">
        <f>VLOOKUP(F121,'[1]CAT POSPRE'!$A$2:$C$842,2,FALSE)</f>
        <v>511101131</v>
      </c>
      <c r="H121" s="16" t="str">
        <f>VLOOKUP(F121,'[1]CAT POSPRE'!$A$2:$C$842,3,FALSE)</f>
        <v>Sueldos Base</v>
      </c>
      <c r="I121" s="17">
        <v>3854996.24</v>
      </c>
    </row>
    <row r="122" spans="1:9" x14ac:dyDescent="0.2">
      <c r="A122" s="13">
        <v>1500522</v>
      </c>
      <c r="B122" s="14" t="s">
        <v>61</v>
      </c>
      <c r="C122" s="13" t="s">
        <v>62</v>
      </c>
      <c r="D122" s="13" t="s">
        <v>63</v>
      </c>
      <c r="E122" s="13" t="str">
        <f t="shared" si="1"/>
        <v>1</v>
      </c>
      <c r="F122" s="15">
        <v>1312</v>
      </c>
      <c r="G122" s="15">
        <f>VLOOKUP(F122,'[1]CAT POSPRE'!$A$2:$C$842,2,FALSE)</f>
        <v>511301312</v>
      </c>
      <c r="H122" s="16" t="str">
        <f>VLOOKUP(F122,'[1]CAT POSPRE'!$A$2:$C$842,3,FALSE)</f>
        <v>Antigüedad</v>
      </c>
      <c r="I122" s="17">
        <v>2997.42</v>
      </c>
    </row>
    <row r="123" spans="1:9" x14ac:dyDescent="0.2">
      <c r="A123" s="13">
        <v>1500522</v>
      </c>
      <c r="B123" s="14" t="s">
        <v>61</v>
      </c>
      <c r="C123" s="13" t="s">
        <v>62</v>
      </c>
      <c r="D123" s="13" t="s">
        <v>63</v>
      </c>
      <c r="E123" s="13" t="str">
        <f t="shared" si="1"/>
        <v>1</v>
      </c>
      <c r="F123" s="15">
        <v>1321</v>
      </c>
      <c r="G123" s="15">
        <f>VLOOKUP(F123,'[1]CAT POSPRE'!$A$2:$C$842,2,FALSE)</f>
        <v>511301321</v>
      </c>
      <c r="H123" s="16" t="str">
        <f>VLOOKUP(F123,'[1]CAT POSPRE'!$A$2:$C$842,3,FALSE)</f>
        <v>Prima Vacacional</v>
      </c>
      <c r="I123" s="17">
        <v>64249.94</v>
      </c>
    </row>
    <row r="124" spans="1:9" x14ac:dyDescent="0.2">
      <c r="A124" s="13">
        <v>1500522</v>
      </c>
      <c r="B124" s="14" t="s">
        <v>61</v>
      </c>
      <c r="C124" s="13" t="s">
        <v>62</v>
      </c>
      <c r="D124" s="13" t="s">
        <v>63</v>
      </c>
      <c r="E124" s="13" t="str">
        <f t="shared" si="1"/>
        <v>1</v>
      </c>
      <c r="F124" s="15">
        <v>1323</v>
      </c>
      <c r="G124" s="15">
        <f>VLOOKUP(F124,'[1]CAT POSPRE'!$A$2:$C$842,2,FALSE)</f>
        <v>511301323</v>
      </c>
      <c r="H124" s="16" t="str">
        <f>VLOOKUP(F124,'[1]CAT POSPRE'!$A$2:$C$842,3,FALSE)</f>
        <v>Gratificación de fin de año</v>
      </c>
      <c r="I124" s="17">
        <v>428332.92</v>
      </c>
    </row>
    <row r="125" spans="1:9" x14ac:dyDescent="0.2">
      <c r="A125" s="13">
        <v>1500522</v>
      </c>
      <c r="B125" s="19" t="s">
        <v>61</v>
      </c>
      <c r="C125" s="20" t="s">
        <v>62</v>
      </c>
      <c r="D125" s="20" t="s">
        <v>63</v>
      </c>
      <c r="E125" s="20" t="str">
        <f t="shared" si="1"/>
        <v>1</v>
      </c>
      <c r="F125" s="15">
        <v>1511</v>
      </c>
      <c r="G125" s="15">
        <f>VLOOKUP(F125,'[1]CAT POSPRE'!$A$2:$C$842,2,FALSE)</f>
        <v>511501511</v>
      </c>
      <c r="H125" s="16" t="str">
        <f>VLOOKUP(F125,'[1]CAT POSPRE'!$A$2:$C$842,3,FALSE)</f>
        <v>Cuotas para el fondo de ahorro</v>
      </c>
      <c r="I125" s="17">
        <v>313630.63</v>
      </c>
    </row>
    <row r="126" spans="1:9" x14ac:dyDescent="0.2">
      <c r="A126" s="13">
        <v>1500522</v>
      </c>
      <c r="B126" s="14" t="s">
        <v>61</v>
      </c>
      <c r="C126" s="13" t="s">
        <v>62</v>
      </c>
      <c r="D126" s="13" t="s">
        <v>63</v>
      </c>
      <c r="E126" s="13" t="str">
        <f t="shared" si="1"/>
        <v>1</v>
      </c>
      <c r="F126" s="15">
        <v>1531</v>
      </c>
      <c r="G126" s="15">
        <f>VLOOKUP(F126,'[1]CAT POSPRE'!$A$2:$C$842,2,FALSE)</f>
        <v>511501531</v>
      </c>
      <c r="H126" s="16" t="str">
        <f>VLOOKUP(F126,'[1]CAT POSPRE'!$A$2:$C$842,3,FALSE)</f>
        <v>Prestaciones de retiro</v>
      </c>
      <c r="I126" s="17">
        <v>7493.56</v>
      </c>
    </row>
    <row r="127" spans="1:9" x14ac:dyDescent="0.2">
      <c r="A127" s="13">
        <v>1500522</v>
      </c>
      <c r="B127" s="14" t="s">
        <v>61</v>
      </c>
      <c r="C127" s="13" t="s">
        <v>62</v>
      </c>
      <c r="D127" s="13" t="s">
        <v>63</v>
      </c>
      <c r="E127" s="13" t="str">
        <f t="shared" si="1"/>
        <v>1</v>
      </c>
      <c r="F127" s="15">
        <v>1541</v>
      </c>
      <c r="G127" s="15">
        <f>VLOOKUP(F127,'[1]CAT POSPRE'!$A$2:$C$842,2,FALSE)</f>
        <v>511501541</v>
      </c>
      <c r="H127" s="16" t="str">
        <f>VLOOKUP(F127,'[1]CAT POSPRE'!$A$2:$C$842,3,FALSE)</f>
        <v>Prestaciones establecidas por CGT</v>
      </c>
      <c r="I127" s="17">
        <v>50000</v>
      </c>
    </row>
    <row r="128" spans="1:9" x14ac:dyDescent="0.2">
      <c r="A128" s="13">
        <v>1500522</v>
      </c>
      <c r="B128" s="14" t="s">
        <v>61</v>
      </c>
      <c r="C128" s="13" t="s">
        <v>62</v>
      </c>
      <c r="D128" s="13" t="s">
        <v>63</v>
      </c>
      <c r="E128" s="13" t="str">
        <f t="shared" si="1"/>
        <v>2</v>
      </c>
      <c r="F128" s="15">
        <v>2111</v>
      </c>
      <c r="G128" s="15">
        <f>VLOOKUP(F128,'[1]CAT POSPRE'!$A$2:$C$842,2,FALSE)</f>
        <v>512102111</v>
      </c>
      <c r="H128" s="16" t="str">
        <f>VLOOKUP(F128,'[1]CAT POSPRE'!$A$2:$C$842,3,FALSE)</f>
        <v>Materiales y útiles de oficina</v>
      </c>
      <c r="I128" s="17">
        <v>10000</v>
      </c>
    </row>
    <row r="129" spans="1:9" x14ac:dyDescent="0.2">
      <c r="A129" s="13">
        <v>1500522</v>
      </c>
      <c r="B129" s="14" t="s">
        <v>61</v>
      </c>
      <c r="C129" s="13" t="s">
        <v>62</v>
      </c>
      <c r="D129" s="13" t="s">
        <v>63</v>
      </c>
      <c r="E129" s="13" t="str">
        <f t="shared" si="1"/>
        <v>2</v>
      </c>
      <c r="F129" s="15">
        <v>2121</v>
      </c>
      <c r="G129" s="15">
        <f>VLOOKUP(F129,'[1]CAT POSPRE'!$A$2:$C$842,2,FALSE)</f>
        <v>512102121</v>
      </c>
      <c r="H129" s="16" t="str">
        <f>VLOOKUP(F129,'[1]CAT POSPRE'!$A$2:$C$842,3,FALSE)</f>
        <v>Materiales y útiles de impresión y reproducción</v>
      </c>
      <c r="I129" s="17">
        <v>5000</v>
      </c>
    </row>
    <row r="130" spans="1:9" x14ac:dyDescent="0.2">
      <c r="A130" s="13">
        <v>1500522</v>
      </c>
      <c r="B130" s="14" t="s">
        <v>61</v>
      </c>
      <c r="C130" s="13" t="s">
        <v>62</v>
      </c>
      <c r="D130" s="13" t="s">
        <v>63</v>
      </c>
      <c r="E130" s="13" t="str">
        <f t="shared" si="1"/>
        <v>2</v>
      </c>
      <c r="F130" s="15">
        <v>2212</v>
      </c>
      <c r="G130" s="15">
        <f>VLOOKUP(F130,'[1]CAT POSPRE'!$A$2:$C$842,2,FALSE)</f>
        <v>512202212</v>
      </c>
      <c r="H130" s="16" t="str">
        <f>VLOOKUP(F130,'[1]CAT POSPRE'!$A$2:$C$842,3,FALSE)</f>
        <v>Prod Alim p pers en instalac de depend y ent</v>
      </c>
      <c r="I130" s="17">
        <v>50000</v>
      </c>
    </row>
    <row r="131" spans="1:9" x14ac:dyDescent="0.2">
      <c r="A131" s="13">
        <v>1500522</v>
      </c>
      <c r="B131" s="14" t="s">
        <v>61</v>
      </c>
      <c r="C131" s="13" t="s">
        <v>62</v>
      </c>
      <c r="D131" s="13" t="s">
        <v>63</v>
      </c>
      <c r="E131" s="13" t="str">
        <f t="shared" si="1"/>
        <v>2</v>
      </c>
      <c r="F131" s="15">
        <v>2481</v>
      </c>
      <c r="G131" s="15">
        <f>VLOOKUP(F131,'[1]CAT POSPRE'!$A$2:$C$842,2,FALSE)</f>
        <v>512402481</v>
      </c>
      <c r="H131" s="16" t="str">
        <f>VLOOKUP(F131,'[1]CAT POSPRE'!$A$2:$C$842,3,FALSE)</f>
        <v>Materiales complementarios</v>
      </c>
      <c r="I131" s="17">
        <v>5000</v>
      </c>
    </row>
    <row r="132" spans="1:9" x14ac:dyDescent="0.2">
      <c r="A132" s="13">
        <v>1500522</v>
      </c>
      <c r="B132" s="14" t="s">
        <v>61</v>
      </c>
      <c r="C132" s="13" t="s">
        <v>62</v>
      </c>
      <c r="D132" s="13" t="s">
        <v>63</v>
      </c>
      <c r="E132" s="13" t="str">
        <f t="shared" si="1"/>
        <v>2</v>
      </c>
      <c r="F132" s="15">
        <v>2491</v>
      </c>
      <c r="G132" s="15">
        <f>VLOOKUP(F132,'[1]CAT POSPRE'!$A$2:$C$842,2,FALSE)</f>
        <v>512402491</v>
      </c>
      <c r="H132" s="16" t="str">
        <f>VLOOKUP(F132,'[1]CAT POSPRE'!$A$2:$C$842,3,FALSE)</f>
        <v>Materiales diversos</v>
      </c>
      <c r="I132" s="17">
        <v>2000</v>
      </c>
    </row>
    <row r="133" spans="1:9" x14ac:dyDescent="0.2">
      <c r="A133" s="13">
        <v>1500522</v>
      </c>
      <c r="B133" s="14" t="s">
        <v>61</v>
      </c>
      <c r="C133" s="13" t="s">
        <v>62</v>
      </c>
      <c r="D133" s="13" t="s">
        <v>63</v>
      </c>
      <c r="E133" s="13" t="str">
        <f t="shared" si="1"/>
        <v>2</v>
      </c>
      <c r="F133" s="15">
        <v>2612</v>
      </c>
      <c r="G133" s="15">
        <f>VLOOKUP(F133,'[1]CAT POSPRE'!$A$2:$C$842,2,FALSE)</f>
        <v>512602612</v>
      </c>
      <c r="H133" s="16" t="str">
        <f>VLOOKUP(F133,'[1]CAT POSPRE'!$A$2:$C$842,3,FALSE)</f>
        <v>Combus Lub y aditivos vehículos Serv Pub</v>
      </c>
      <c r="I133" s="17">
        <v>340000</v>
      </c>
    </row>
    <row r="134" spans="1:9" x14ac:dyDescent="0.2">
      <c r="A134" s="13">
        <v>1500522</v>
      </c>
      <c r="B134" s="14" t="s">
        <v>61</v>
      </c>
      <c r="C134" s="13" t="s">
        <v>62</v>
      </c>
      <c r="D134" s="13" t="s">
        <v>63</v>
      </c>
      <c r="E134" s="13" t="str">
        <f t="shared" si="1"/>
        <v>2</v>
      </c>
      <c r="F134" s="15">
        <v>2711</v>
      </c>
      <c r="G134" s="15">
        <f>VLOOKUP(F134,'[1]CAT POSPRE'!$A$2:$C$842,2,FALSE)</f>
        <v>512702711</v>
      </c>
      <c r="H134" s="16" t="str">
        <f>VLOOKUP(F134,'[1]CAT POSPRE'!$A$2:$C$842,3,FALSE)</f>
        <v>Vestuario y uniformes</v>
      </c>
      <c r="I134" s="17">
        <v>50000</v>
      </c>
    </row>
    <row r="135" spans="1:9" x14ac:dyDescent="0.2">
      <c r="A135" s="13">
        <v>1500522</v>
      </c>
      <c r="B135" s="14" t="s">
        <v>61</v>
      </c>
      <c r="C135" s="13" t="s">
        <v>62</v>
      </c>
      <c r="D135" s="13" t="s">
        <v>63</v>
      </c>
      <c r="E135" s="13" t="str">
        <f t="shared" si="1"/>
        <v>3</v>
      </c>
      <c r="F135" s="15">
        <v>3451</v>
      </c>
      <c r="G135" s="15">
        <f>VLOOKUP(F135,'[1]CAT POSPRE'!$A$2:$C$842,2,FALSE)</f>
        <v>513403451</v>
      </c>
      <c r="H135" s="16" t="str">
        <f>VLOOKUP(F135,'[1]CAT POSPRE'!$A$2:$C$842,3,FALSE)</f>
        <v>Seguro de bienes patrimoniales</v>
      </c>
      <c r="I135" s="17">
        <v>30000</v>
      </c>
    </row>
    <row r="136" spans="1:9" x14ac:dyDescent="0.2">
      <c r="A136" s="13">
        <v>1500522</v>
      </c>
      <c r="B136" s="19" t="s">
        <v>61</v>
      </c>
      <c r="C136" s="20" t="s">
        <v>62</v>
      </c>
      <c r="D136" s="20" t="s">
        <v>63</v>
      </c>
      <c r="E136" s="20" t="str">
        <f t="shared" si="1"/>
        <v>3</v>
      </c>
      <c r="F136" s="15">
        <v>3551</v>
      </c>
      <c r="G136" s="15">
        <f>VLOOKUP(F136,'[1]CAT POSPRE'!$A$2:$C$842,2,FALSE)</f>
        <v>513503551</v>
      </c>
      <c r="H136" s="16" t="str">
        <f>VLOOKUP(F136,'[1]CAT POSPRE'!$A$2:$C$842,3,FALSE)</f>
        <v>Mantto y conserv Veh terrestres aéreos mariti</v>
      </c>
      <c r="I136" s="17">
        <v>25000</v>
      </c>
    </row>
    <row r="137" spans="1:9" x14ac:dyDescent="0.2">
      <c r="A137" s="13">
        <v>1500522</v>
      </c>
      <c r="B137" s="14" t="s">
        <v>61</v>
      </c>
      <c r="C137" s="13" t="s">
        <v>62</v>
      </c>
      <c r="D137" s="13" t="s">
        <v>63</v>
      </c>
      <c r="E137" s="13" t="str">
        <f t="shared" si="1"/>
        <v>3</v>
      </c>
      <c r="F137" s="15">
        <v>3751</v>
      </c>
      <c r="G137" s="15">
        <f>VLOOKUP(F137,'[1]CAT POSPRE'!$A$2:$C$842,2,FALSE)</f>
        <v>513703751</v>
      </c>
      <c r="H137" s="16" t="str">
        <f>VLOOKUP(F137,'[1]CAT POSPRE'!$A$2:$C$842,3,FALSE)</f>
        <v>Viáticos nac p Serv pub Desemp funciones ofic</v>
      </c>
      <c r="I137" s="17">
        <v>50000</v>
      </c>
    </row>
    <row r="138" spans="1:9" x14ac:dyDescent="0.2">
      <c r="A138" s="13">
        <v>1500522</v>
      </c>
      <c r="B138" s="14" t="s">
        <v>61</v>
      </c>
      <c r="C138" s="13" t="s">
        <v>62</v>
      </c>
      <c r="D138" s="13" t="s">
        <v>63</v>
      </c>
      <c r="E138" s="13" t="str">
        <f t="shared" si="1"/>
        <v>5</v>
      </c>
      <c r="F138" s="15">
        <v>5111</v>
      </c>
      <c r="G138" s="15">
        <f>VLOOKUP(F138,'[1]CAT POSPRE'!$A$2:$C$842,2,FALSE)</f>
        <v>124115111</v>
      </c>
      <c r="H138" s="16" t="str">
        <f>VLOOKUP(F138,'[1]CAT POSPRE'!$A$2:$C$842,3,FALSE)</f>
        <v>Muebles de oficina y estantería</v>
      </c>
      <c r="I138" s="17">
        <v>35000</v>
      </c>
    </row>
    <row r="139" spans="1:9" x14ac:dyDescent="0.2">
      <c r="A139" s="13">
        <v>1500522</v>
      </c>
      <c r="B139" s="14" t="s">
        <v>61</v>
      </c>
      <c r="C139" s="13" t="s">
        <v>62</v>
      </c>
      <c r="D139" s="13" t="s">
        <v>63</v>
      </c>
      <c r="E139" s="13" t="str">
        <f t="shared" si="1"/>
        <v>5</v>
      </c>
      <c r="F139" s="15">
        <v>5151</v>
      </c>
      <c r="G139" s="15">
        <f>VLOOKUP(F139,'[1]CAT POSPRE'!$A$2:$C$842,2,FALSE)</f>
        <v>124135151</v>
      </c>
      <c r="H139" s="16" t="str">
        <f>VLOOKUP(F139,'[1]CAT POSPRE'!$A$2:$C$842,3,FALSE)</f>
        <v>Computadoras y equipo periférico</v>
      </c>
      <c r="I139" s="17">
        <v>18000</v>
      </c>
    </row>
    <row r="140" spans="1:9" hidden="1" x14ac:dyDescent="0.2">
      <c r="A140" s="13">
        <v>1500522</v>
      </c>
      <c r="B140" s="26"/>
      <c r="C140" s="26"/>
      <c r="D140" s="26"/>
      <c r="E140" s="26" t="str">
        <f t="shared" si="1"/>
        <v/>
      </c>
      <c r="F140" s="27"/>
      <c r="G140" s="27"/>
      <c r="H140" s="28" t="s">
        <v>17</v>
      </c>
      <c r="I140" s="29">
        <f t="shared" ref="I140" si="4">SUM(I141:I145)</f>
        <v>0</v>
      </c>
    </row>
    <row r="141" spans="1:9" hidden="1" x14ac:dyDescent="0.2">
      <c r="A141" s="13">
        <v>1500522</v>
      </c>
      <c r="B141" s="14" t="s">
        <v>61</v>
      </c>
      <c r="C141" s="13" t="s">
        <v>18</v>
      </c>
      <c r="D141" s="13" t="s">
        <v>19</v>
      </c>
      <c r="E141" s="13" t="str">
        <f t="shared" si="1"/>
        <v>4</v>
      </c>
      <c r="F141" s="15">
        <v>4411</v>
      </c>
      <c r="G141" s="15">
        <v>524104411</v>
      </c>
      <c r="H141" s="16" t="s">
        <v>20</v>
      </c>
      <c r="I141" s="17">
        <v>0</v>
      </c>
    </row>
    <row r="142" spans="1:9" hidden="1" x14ac:dyDescent="0.2">
      <c r="A142" s="13">
        <v>1500522</v>
      </c>
      <c r="B142" s="14" t="s">
        <v>61</v>
      </c>
      <c r="C142" s="13" t="s">
        <v>18</v>
      </c>
      <c r="D142" s="13" t="s">
        <v>19</v>
      </c>
      <c r="E142" s="13" t="str">
        <f t="shared" ref="E142:E207" si="5">MID(F142,1,1)</f>
        <v>4</v>
      </c>
      <c r="F142" s="15">
        <v>4411</v>
      </c>
      <c r="G142" s="15">
        <v>524104411</v>
      </c>
      <c r="H142" s="16" t="s">
        <v>21</v>
      </c>
      <c r="I142" s="17">
        <v>0</v>
      </c>
    </row>
    <row r="143" spans="1:9" hidden="1" x14ac:dyDescent="0.2">
      <c r="A143" s="13">
        <v>1500522</v>
      </c>
      <c r="B143" s="14" t="s">
        <v>61</v>
      </c>
      <c r="C143" s="13" t="s">
        <v>18</v>
      </c>
      <c r="D143" s="13" t="s">
        <v>19</v>
      </c>
      <c r="E143" s="13" t="str">
        <f t="shared" si="5"/>
        <v>4</v>
      </c>
      <c r="F143" s="15">
        <v>4411</v>
      </c>
      <c r="G143" s="15">
        <v>524104411</v>
      </c>
      <c r="H143" s="16" t="s">
        <v>22</v>
      </c>
      <c r="I143" s="17">
        <v>0</v>
      </c>
    </row>
    <row r="144" spans="1:9" hidden="1" x14ac:dyDescent="0.2">
      <c r="A144" s="13">
        <v>1500522</v>
      </c>
      <c r="B144" s="14" t="s">
        <v>61</v>
      </c>
      <c r="C144" s="13" t="s">
        <v>18</v>
      </c>
      <c r="D144" s="13" t="s">
        <v>19</v>
      </c>
      <c r="E144" s="13" t="str">
        <f t="shared" si="5"/>
        <v>4</v>
      </c>
      <c r="F144" s="15">
        <v>4411</v>
      </c>
      <c r="G144" s="15">
        <v>524104411</v>
      </c>
      <c r="H144" s="16" t="s">
        <v>23</v>
      </c>
      <c r="I144" s="17">
        <v>0</v>
      </c>
    </row>
    <row r="145" spans="1:9" hidden="1" x14ac:dyDescent="0.2">
      <c r="A145" s="13">
        <v>1500522</v>
      </c>
      <c r="B145" s="14" t="s">
        <v>61</v>
      </c>
      <c r="C145" s="13" t="s">
        <v>18</v>
      </c>
      <c r="D145" s="13" t="s">
        <v>19</v>
      </c>
      <c r="E145" s="13" t="str">
        <f t="shared" si="5"/>
        <v>4</v>
      </c>
      <c r="F145" s="15">
        <v>4411</v>
      </c>
      <c r="G145" s="15">
        <v>524104411</v>
      </c>
      <c r="H145" s="16" t="s">
        <v>24</v>
      </c>
      <c r="I145" s="17">
        <v>0</v>
      </c>
    </row>
    <row r="146" spans="1:9" x14ac:dyDescent="0.2">
      <c r="A146" s="25"/>
      <c r="B146" s="5"/>
      <c r="C146" s="5"/>
      <c r="D146" s="5"/>
      <c r="E146" s="5" t="str">
        <f t="shared" si="5"/>
        <v/>
      </c>
      <c r="F146" s="6"/>
      <c r="G146" s="6"/>
      <c r="H146" s="7" t="s">
        <v>64</v>
      </c>
      <c r="I146" s="8">
        <f t="shared" ref="I146" si="6">I147</f>
        <v>170926.75000000003</v>
      </c>
    </row>
    <row r="147" spans="1:9" x14ac:dyDescent="0.2">
      <c r="A147" s="22"/>
      <c r="B147" s="9"/>
      <c r="C147" s="9"/>
      <c r="D147" s="9"/>
      <c r="E147" s="9" t="str">
        <f t="shared" si="5"/>
        <v/>
      </c>
      <c r="F147" s="10"/>
      <c r="G147" s="10"/>
      <c r="H147" s="11" t="s">
        <v>64</v>
      </c>
      <c r="I147" s="12">
        <f>SUM(I148:I165)</f>
        <v>170926.75000000003</v>
      </c>
    </row>
    <row r="148" spans="1:9" x14ac:dyDescent="0.2">
      <c r="A148" s="13">
        <v>1500522</v>
      </c>
      <c r="B148" s="14" t="s">
        <v>65</v>
      </c>
      <c r="C148" s="13" t="s">
        <v>66</v>
      </c>
      <c r="D148" s="13" t="s">
        <v>67</v>
      </c>
      <c r="E148" s="13" t="str">
        <f t="shared" si="5"/>
        <v>1</v>
      </c>
      <c r="F148" s="15">
        <v>1131</v>
      </c>
      <c r="G148" s="15">
        <f>VLOOKUP(F148,'[1]CAT POSPRE'!$A$2:$C$842,2,FALSE)</f>
        <v>511101131</v>
      </c>
      <c r="H148" s="16" t="str">
        <f>VLOOKUP(F148,'[1]CAT POSPRE'!$A$2:$C$842,3,FALSE)</f>
        <v>Sueldos Base</v>
      </c>
      <c r="I148" s="17">
        <v>113646.49</v>
      </c>
    </row>
    <row r="149" spans="1:9" x14ac:dyDescent="0.2">
      <c r="A149" s="13">
        <v>1500522</v>
      </c>
      <c r="B149" s="14" t="s">
        <v>65</v>
      </c>
      <c r="C149" s="13" t="s">
        <v>66</v>
      </c>
      <c r="D149" s="13" t="s">
        <v>67</v>
      </c>
      <c r="E149" s="13" t="str">
        <f t="shared" si="5"/>
        <v>1</v>
      </c>
      <c r="F149" s="15">
        <v>1312</v>
      </c>
      <c r="G149" s="15">
        <f>VLOOKUP(F149,'[1]CAT POSPRE'!$A$2:$C$842,2,FALSE)</f>
        <v>511301312</v>
      </c>
      <c r="H149" s="16" t="str">
        <f>VLOOKUP(F149,'[1]CAT POSPRE'!$A$2:$C$842,3,FALSE)</f>
        <v>Antigüedad</v>
      </c>
      <c r="I149" s="17">
        <v>3788.22</v>
      </c>
    </row>
    <row r="150" spans="1:9" x14ac:dyDescent="0.2">
      <c r="A150" s="13">
        <v>1500522</v>
      </c>
      <c r="B150" s="14" t="s">
        <v>65</v>
      </c>
      <c r="C150" s="13" t="s">
        <v>66</v>
      </c>
      <c r="D150" s="13" t="s">
        <v>67</v>
      </c>
      <c r="E150" s="13" t="str">
        <f t="shared" si="5"/>
        <v>1</v>
      </c>
      <c r="F150" s="15">
        <v>1321</v>
      </c>
      <c r="G150" s="15">
        <f>VLOOKUP(F150,'[1]CAT POSPRE'!$A$2:$C$842,2,FALSE)</f>
        <v>511301321</v>
      </c>
      <c r="H150" s="16" t="str">
        <f>VLOOKUP(F150,'[1]CAT POSPRE'!$A$2:$C$842,3,FALSE)</f>
        <v>Prima Vacacional</v>
      </c>
      <c r="I150" s="17">
        <v>1894.11</v>
      </c>
    </row>
    <row r="151" spans="1:9" x14ac:dyDescent="0.2">
      <c r="A151" s="13">
        <v>1500522</v>
      </c>
      <c r="B151" s="14" t="s">
        <v>65</v>
      </c>
      <c r="C151" s="13" t="s">
        <v>66</v>
      </c>
      <c r="D151" s="13" t="s">
        <v>67</v>
      </c>
      <c r="E151" s="13" t="str">
        <f t="shared" si="5"/>
        <v>1</v>
      </c>
      <c r="F151" s="15">
        <v>1323</v>
      </c>
      <c r="G151" s="15">
        <f>VLOOKUP(F151,'[1]CAT POSPRE'!$A$2:$C$842,2,FALSE)</f>
        <v>511301323</v>
      </c>
      <c r="H151" s="16" t="str">
        <f>VLOOKUP(F151,'[1]CAT POSPRE'!$A$2:$C$842,3,FALSE)</f>
        <v>Gratificación de fin de año</v>
      </c>
      <c r="I151" s="17">
        <v>12627.39</v>
      </c>
    </row>
    <row r="152" spans="1:9" x14ac:dyDescent="0.2">
      <c r="A152" s="13">
        <v>1500522</v>
      </c>
      <c r="B152" s="19" t="s">
        <v>65</v>
      </c>
      <c r="C152" s="20" t="s">
        <v>66</v>
      </c>
      <c r="D152" s="20" t="s">
        <v>67</v>
      </c>
      <c r="E152" s="20" t="str">
        <f t="shared" si="5"/>
        <v>1</v>
      </c>
      <c r="F152" s="15">
        <v>1531</v>
      </c>
      <c r="G152" s="15">
        <f>VLOOKUP(F152,'[1]CAT POSPRE'!$A$2:$C$842,2,FALSE)</f>
        <v>511501531</v>
      </c>
      <c r="H152" s="16" t="str">
        <f>VLOOKUP(F152,'[1]CAT POSPRE'!$A$2:$C$842,3,FALSE)</f>
        <v>Prestaciones de retiro</v>
      </c>
      <c r="I152" s="17">
        <v>9470.5400000000009</v>
      </c>
    </row>
    <row r="153" spans="1:9" x14ac:dyDescent="0.2">
      <c r="A153" s="13">
        <v>1500522</v>
      </c>
      <c r="B153" s="14" t="s">
        <v>65</v>
      </c>
      <c r="C153" s="13" t="s">
        <v>66</v>
      </c>
      <c r="D153" s="13" t="s">
        <v>67</v>
      </c>
      <c r="E153" s="13" t="str">
        <f t="shared" si="5"/>
        <v>1</v>
      </c>
      <c r="F153" s="15">
        <v>1541</v>
      </c>
      <c r="G153" s="15">
        <f>VLOOKUP(F153,'[1]CAT POSPRE'!$A$2:$C$842,2,FALSE)</f>
        <v>511501541</v>
      </c>
      <c r="H153" s="16" t="str">
        <f>VLOOKUP(F153,'[1]CAT POSPRE'!$A$2:$C$842,3,FALSE)</f>
        <v>Prestaciones establecidas por CGT</v>
      </c>
      <c r="I153" s="17">
        <v>5000</v>
      </c>
    </row>
    <row r="154" spans="1:9" x14ac:dyDescent="0.2">
      <c r="A154" s="13">
        <v>1500522</v>
      </c>
      <c r="B154" s="14" t="s">
        <v>65</v>
      </c>
      <c r="C154" s="13" t="s">
        <v>66</v>
      </c>
      <c r="D154" s="13" t="s">
        <v>67</v>
      </c>
      <c r="E154" s="13" t="str">
        <f t="shared" si="5"/>
        <v>2</v>
      </c>
      <c r="F154" s="15">
        <v>2111</v>
      </c>
      <c r="G154" s="15">
        <f>VLOOKUP(F154,'[1]CAT POSPRE'!$A$2:$C$842,2,FALSE)</f>
        <v>512102111</v>
      </c>
      <c r="H154" s="16" t="str">
        <f>VLOOKUP(F154,'[1]CAT POSPRE'!$A$2:$C$842,3,FALSE)</f>
        <v>Materiales y útiles de oficina</v>
      </c>
      <c r="I154" s="17">
        <v>3000</v>
      </c>
    </row>
    <row r="155" spans="1:9" x14ac:dyDescent="0.2">
      <c r="A155" s="13">
        <v>1500522</v>
      </c>
      <c r="B155" s="14" t="s">
        <v>65</v>
      </c>
      <c r="C155" s="13" t="s">
        <v>66</v>
      </c>
      <c r="D155" s="13" t="s">
        <v>67</v>
      </c>
      <c r="E155" s="13" t="str">
        <f t="shared" si="5"/>
        <v>2</v>
      </c>
      <c r="F155" s="15">
        <v>2121</v>
      </c>
      <c r="G155" s="15">
        <f>VLOOKUP(F155,'[1]CAT POSPRE'!$A$2:$C$842,2,FALSE)</f>
        <v>512102121</v>
      </c>
      <c r="H155" s="16" t="str">
        <f>VLOOKUP(F155,'[1]CAT POSPRE'!$A$2:$C$842,3,FALSE)</f>
        <v>Materiales y útiles de impresión y reproducción</v>
      </c>
      <c r="I155" s="17">
        <v>3000</v>
      </c>
    </row>
    <row r="156" spans="1:9" x14ac:dyDescent="0.2">
      <c r="A156" s="13">
        <v>1500522</v>
      </c>
      <c r="B156" s="14" t="s">
        <v>65</v>
      </c>
      <c r="C156" s="13" t="s">
        <v>66</v>
      </c>
      <c r="D156" s="13" t="s">
        <v>67</v>
      </c>
      <c r="E156" s="13" t="str">
        <f t="shared" si="5"/>
        <v>2</v>
      </c>
      <c r="F156" s="15">
        <v>2212</v>
      </c>
      <c r="G156" s="15">
        <f>VLOOKUP(F156,'[1]CAT POSPRE'!$A$2:$C$842,2,FALSE)</f>
        <v>512202212</v>
      </c>
      <c r="H156" s="16" t="str">
        <f>VLOOKUP(F156,'[1]CAT POSPRE'!$A$2:$C$842,3,FALSE)</f>
        <v>Prod Alim p pers en instalac de depend y ent</v>
      </c>
      <c r="I156" s="17">
        <v>500</v>
      </c>
    </row>
    <row r="157" spans="1:9" x14ac:dyDescent="0.2">
      <c r="A157" s="13">
        <v>1500522</v>
      </c>
      <c r="B157" s="14" t="s">
        <v>65</v>
      </c>
      <c r="C157" s="13" t="s">
        <v>66</v>
      </c>
      <c r="D157" s="13" t="s">
        <v>67</v>
      </c>
      <c r="E157" s="13" t="str">
        <f t="shared" si="5"/>
        <v>2</v>
      </c>
      <c r="F157" s="15">
        <v>2491</v>
      </c>
      <c r="G157" s="15">
        <f>VLOOKUP(F157,'[1]CAT POSPRE'!$A$2:$C$842,2,FALSE)</f>
        <v>512402491</v>
      </c>
      <c r="H157" s="16" t="str">
        <f>VLOOKUP(F157,'[1]CAT POSPRE'!$A$2:$C$842,3,FALSE)</f>
        <v>Materiales diversos</v>
      </c>
      <c r="I157" s="17">
        <v>1500</v>
      </c>
    </row>
    <row r="158" spans="1:9" x14ac:dyDescent="0.2">
      <c r="A158" s="13">
        <v>1500522</v>
      </c>
      <c r="B158" s="14" t="s">
        <v>65</v>
      </c>
      <c r="C158" s="13" t="s">
        <v>66</v>
      </c>
      <c r="D158" s="13" t="s">
        <v>67</v>
      </c>
      <c r="E158" s="13" t="str">
        <f t="shared" si="5"/>
        <v>2</v>
      </c>
      <c r="F158" s="15">
        <v>2612</v>
      </c>
      <c r="G158" s="15">
        <f>VLOOKUP(F158,'[1]CAT POSPRE'!$A$2:$C$842,2,FALSE)</f>
        <v>512602612</v>
      </c>
      <c r="H158" s="16" t="str">
        <f>VLOOKUP(F158,'[1]CAT POSPRE'!$A$2:$C$842,3,FALSE)</f>
        <v>Combus Lub y aditivos vehículos Serv Pub</v>
      </c>
      <c r="I158" s="17">
        <v>5000</v>
      </c>
    </row>
    <row r="159" spans="1:9" x14ac:dyDescent="0.2">
      <c r="A159" s="13">
        <v>1500522</v>
      </c>
      <c r="B159" s="14" t="s">
        <v>65</v>
      </c>
      <c r="C159" s="13" t="s">
        <v>66</v>
      </c>
      <c r="D159" s="13" t="s">
        <v>67</v>
      </c>
      <c r="E159" s="13" t="str">
        <f t="shared" si="5"/>
        <v>2</v>
      </c>
      <c r="F159" s="15">
        <v>2941</v>
      </c>
      <c r="G159" s="15">
        <f>VLOOKUP(F159,'[1]CAT POSPRE'!$A$2:$C$842,2,FALSE)</f>
        <v>512902941</v>
      </c>
      <c r="H159" s="16" t="str">
        <f>VLOOKUP(F159,'[1]CAT POSPRE'!$A$2:$C$842,3,FALSE)</f>
        <v>Ref y Acces men Eq cómputo y tecn de la Info</v>
      </c>
      <c r="I159" s="17">
        <v>2000</v>
      </c>
    </row>
    <row r="160" spans="1:9" x14ac:dyDescent="0.2">
      <c r="A160" s="13">
        <v>1500522</v>
      </c>
      <c r="B160" s="14" t="s">
        <v>65</v>
      </c>
      <c r="C160" s="13" t="s">
        <v>66</v>
      </c>
      <c r="D160" s="13" t="s">
        <v>67</v>
      </c>
      <c r="E160" s="13" t="str">
        <f t="shared" si="5"/>
        <v>3</v>
      </c>
      <c r="F160" s="15">
        <v>3171</v>
      </c>
      <c r="G160" s="15">
        <f>VLOOKUP(F160,'[1]CAT POSPRE'!$A$2:$C$842,2,FALSE)</f>
        <v>513103171</v>
      </c>
      <c r="H160" s="16" t="str">
        <f>VLOOKUP(F160,'[1]CAT POSPRE'!$A$2:$C$842,3,FALSE)</f>
        <v>Servicios de acceso de internet</v>
      </c>
      <c r="I160" s="17">
        <v>6000</v>
      </c>
    </row>
    <row r="161" spans="1:9" x14ac:dyDescent="0.2">
      <c r="A161" s="13">
        <v>1500522</v>
      </c>
      <c r="B161" s="14" t="s">
        <v>65</v>
      </c>
      <c r="C161" s="13" t="s">
        <v>66</v>
      </c>
      <c r="D161" s="13" t="s">
        <v>67</v>
      </c>
      <c r="E161" s="13" t="str">
        <f t="shared" si="5"/>
        <v>3</v>
      </c>
      <c r="F161" s="15">
        <v>3231</v>
      </c>
      <c r="G161" s="15">
        <f>VLOOKUP(F161,'[1]CAT POSPRE'!$A$2:$C$842,2,FALSE)</f>
        <v>513203231</v>
      </c>
      <c r="H161" s="16" t="str">
        <f>VLOOKUP(F161,'[1]CAT POSPRE'!$A$2:$C$842,3,FALSE)</f>
        <v>Arrendam de Mobil y Eq de administración</v>
      </c>
      <c r="I161" s="17">
        <v>500</v>
      </c>
    </row>
    <row r="162" spans="1:9" x14ac:dyDescent="0.2">
      <c r="A162" s="13">
        <v>1500522</v>
      </c>
      <c r="B162" s="14" t="s">
        <v>65</v>
      </c>
      <c r="C162" s="13" t="s">
        <v>66</v>
      </c>
      <c r="D162" s="13" t="s">
        <v>67</v>
      </c>
      <c r="E162" s="13" t="str">
        <f t="shared" si="5"/>
        <v>3</v>
      </c>
      <c r="F162" s="15">
        <v>3531</v>
      </c>
      <c r="G162" s="15">
        <f>VLOOKUP(F162,'[1]CAT POSPRE'!$A$2:$C$842,2,FALSE)</f>
        <v>513503531</v>
      </c>
      <c r="H162" s="16" t="str">
        <f>VLOOKUP(F162,'[1]CAT POSPRE'!$A$2:$C$842,3,FALSE)</f>
        <v>Instal Rep y mantto de bienes informáticos</v>
      </c>
      <c r="I162" s="17">
        <v>0</v>
      </c>
    </row>
    <row r="163" spans="1:9" x14ac:dyDescent="0.2">
      <c r="A163" s="13">
        <v>1500522</v>
      </c>
      <c r="B163" s="14" t="s">
        <v>65</v>
      </c>
      <c r="C163" s="13" t="s">
        <v>66</v>
      </c>
      <c r="D163" s="13" t="s">
        <v>67</v>
      </c>
      <c r="E163" s="13" t="str">
        <f t="shared" si="5"/>
        <v>3</v>
      </c>
      <c r="F163" s="15">
        <v>3751</v>
      </c>
      <c r="G163" s="15">
        <f>VLOOKUP(F163,'[1]CAT POSPRE'!$A$2:$C$842,2,FALSE)</f>
        <v>513703751</v>
      </c>
      <c r="H163" s="16" t="str">
        <f>VLOOKUP(F163,'[1]CAT POSPRE'!$A$2:$C$842,3,FALSE)</f>
        <v>Viáticos nac p Serv pub Desemp funciones ofic</v>
      </c>
      <c r="I163" s="17">
        <v>3000</v>
      </c>
    </row>
    <row r="164" spans="1:9" x14ac:dyDescent="0.2">
      <c r="A164" s="13">
        <v>1500522</v>
      </c>
      <c r="B164" s="14" t="s">
        <v>65</v>
      </c>
      <c r="C164" s="13" t="s">
        <v>66</v>
      </c>
      <c r="D164" s="13" t="s">
        <v>67</v>
      </c>
      <c r="E164" s="13" t="str">
        <f t="shared" si="5"/>
        <v>5</v>
      </c>
      <c r="F164" s="15">
        <v>5111</v>
      </c>
      <c r="G164" s="15">
        <f>VLOOKUP(F164,'[1]CAT POSPRE'!$A$2:$C$842,2,FALSE)</f>
        <v>124115111</v>
      </c>
      <c r="H164" s="16" t="str">
        <f>VLOOKUP(F164,'[1]CAT POSPRE'!$A$2:$C$842,3,FALSE)</f>
        <v>Muebles de oficina y estantería</v>
      </c>
      <c r="I164" s="17">
        <v>0</v>
      </c>
    </row>
    <row r="165" spans="1:9" x14ac:dyDescent="0.2">
      <c r="A165" s="13">
        <v>1500522</v>
      </c>
      <c r="B165" s="14" t="s">
        <v>65</v>
      </c>
      <c r="C165" s="13" t="s">
        <v>66</v>
      </c>
      <c r="D165" s="13" t="s">
        <v>67</v>
      </c>
      <c r="E165" s="13" t="str">
        <f t="shared" si="5"/>
        <v>5</v>
      </c>
      <c r="F165" s="15">
        <v>5151</v>
      </c>
      <c r="G165" s="15">
        <f>VLOOKUP(F165,'[1]CAT POSPRE'!$A$2:$C$842,2,FALSE)</f>
        <v>124135151</v>
      </c>
      <c r="H165" s="16" t="str">
        <f>VLOOKUP(F165,'[1]CAT POSPRE'!$A$2:$C$842,3,FALSE)</f>
        <v>Computadoras y equipo periférico</v>
      </c>
      <c r="I165" s="17">
        <v>0</v>
      </c>
    </row>
    <row r="166" spans="1:9" x14ac:dyDescent="0.2">
      <c r="A166" s="25"/>
      <c r="B166" s="5"/>
      <c r="C166" s="5"/>
      <c r="D166" s="5"/>
      <c r="E166" s="5" t="str">
        <f t="shared" si="5"/>
        <v/>
      </c>
      <c r="F166" s="6"/>
      <c r="G166" s="6"/>
      <c r="H166" s="7" t="s">
        <v>68</v>
      </c>
      <c r="I166" s="8">
        <f t="shared" ref="I166" si="7">I167</f>
        <v>632005.27</v>
      </c>
    </row>
    <row r="167" spans="1:9" x14ac:dyDescent="0.2">
      <c r="A167" s="22"/>
      <c r="B167" s="9"/>
      <c r="C167" s="9"/>
      <c r="D167" s="9"/>
      <c r="E167" s="9" t="str">
        <f t="shared" si="5"/>
        <v/>
      </c>
      <c r="F167" s="10"/>
      <c r="G167" s="10"/>
      <c r="H167" s="11" t="s">
        <v>68</v>
      </c>
      <c r="I167" s="12">
        <f>SUM(I168:I188)</f>
        <v>632005.27</v>
      </c>
    </row>
    <row r="168" spans="1:9" x14ac:dyDescent="0.2">
      <c r="A168" s="13">
        <v>1500522</v>
      </c>
      <c r="B168" s="14" t="s">
        <v>69</v>
      </c>
      <c r="C168" s="13" t="s">
        <v>70</v>
      </c>
      <c r="D168" s="13" t="s">
        <v>71</v>
      </c>
      <c r="E168" s="13" t="str">
        <f t="shared" si="5"/>
        <v>1</v>
      </c>
      <c r="F168" s="15">
        <v>1131</v>
      </c>
      <c r="G168" s="15">
        <f>VLOOKUP(F168,'[1]CAT POSPRE'!$A$2:$C$842,2,FALSE)</f>
        <v>511101131</v>
      </c>
      <c r="H168" s="16" t="str">
        <f>VLOOKUP(F168,'[1]CAT POSPRE'!$A$2:$C$842,3,FALSE)</f>
        <v>Sueldos Base</v>
      </c>
      <c r="I168" s="17">
        <v>206120.3</v>
      </c>
    </row>
    <row r="169" spans="1:9" x14ac:dyDescent="0.2">
      <c r="A169" s="13">
        <v>1500522</v>
      </c>
      <c r="B169" s="14" t="s">
        <v>69</v>
      </c>
      <c r="C169" s="13" t="s">
        <v>70</v>
      </c>
      <c r="D169" s="13" t="s">
        <v>71</v>
      </c>
      <c r="E169" s="13" t="str">
        <f t="shared" si="5"/>
        <v>1</v>
      </c>
      <c r="F169" s="15">
        <v>1312</v>
      </c>
      <c r="G169" s="15">
        <f>VLOOKUP(F169,'[1]CAT POSPRE'!$A$2:$C$842,2,FALSE)</f>
        <v>511301312</v>
      </c>
      <c r="H169" s="16" t="str">
        <f>VLOOKUP(F169,'[1]CAT POSPRE'!$A$2:$C$842,3,FALSE)</f>
        <v>Antigüedad</v>
      </c>
      <c r="I169" s="17">
        <v>6870.68</v>
      </c>
    </row>
    <row r="170" spans="1:9" x14ac:dyDescent="0.2">
      <c r="A170" s="13">
        <v>1500522</v>
      </c>
      <c r="B170" s="14" t="s">
        <v>69</v>
      </c>
      <c r="C170" s="13" t="s">
        <v>70</v>
      </c>
      <c r="D170" s="13" t="s">
        <v>71</v>
      </c>
      <c r="E170" s="13" t="str">
        <f t="shared" si="5"/>
        <v>1</v>
      </c>
      <c r="F170" s="15">
        <v>1321</v>
      </c>
      <c r="G170" s="15">
        <f>VLOOKUP(F170,'[1]CAT POSPRE'!$A$2:$C$842,2,FALSE)</f>
        <v>511301321</v>
      </c>
      <c r="H170" s="16" t="str">
        <f>VLOOKUP(F170,'[1]CAT POSPRE'!$A$2:$C$842,3,FALSE)</f>
        <v>Prima Vacacional</v>
      </c>
      <c r="I170" s="17">
        <v>3435.34</v>
      </c>
    </row>
    <row r="171" spans="1:9" x14ac:dyDescent="0.2">
      <c r="A171" s="13">
        <v>1500522</v>
      </c>
      <c r="B171" s="14" t="s">
        <v>69</v>
      </c>
      <c r="C171" s="13" t="s">
        <v>70</v>
      </c>
      <c r="D171" s="13" t="s">
        <v>71</v>
      </c>
      <c r="E171" s="13" t="str">
        <f t="shared" si="5"/>
        <v>1</v>
      </c>
      <c r="F171" s="15">
        <v>1323</v>
      </c>
      <c r="G171" s="15">
        <f>VLOOKUP(F171,'[1]CAT POSPRE'!$A$2:$C$842,2,FALSE)</f>
        <v>511301323</v>
      </c>
      <c r="H171" s="16" t="str">
        <f>VLOOKUP(F171,'[1]CAT POSPRE'!$A$2:$C$842,3,FALSE)</f>
        <v>Gratificación de fin de año</v>
      </c>
      <c r="I171" s="17">
        <v>22902.26</v>
      </c>
    </row>
    <row r="172" spans="1:9" x14ac:dyDescent="0.2">
      <c r="A172" s="13">
        <v>1500522</v>
      </c>
      <c r="B172" s="19" t="s">
        <v>69</v>
      </c>
      <c r="C172" s="20" t="s">
        <v>70</v>
      </c>
      <c r="D172" s="20" t="s">
        <v>71</v>
      </c>
      <c r="E172" s="20" t="str">
        <f t="shared" si="5"/>
        <v>1</v>
      </c>
      <c r="F172" s="15">
        <v>1531</v>
      </c>
      <c r="G172" s="15">
        <f>VLOOKUP(F172,'[1]CAT POSPRE'!$A$2:$C$842,2,FALSE)</f>
        <v>511501531</v>
      </c>
      <c r="H172" s="16" t="str">
        <f>VLOOKUP(F172,'[1]CAT POSPRE'!$A$2:$C$842,3,FALSE)</f>
        <v>Prestaciones de retiro</v>
      </c>
      <c r="I172" s="17">
        <v>17176.689999999999</v>
      </c>
    </row>
    <row r="173" spans="1:9" x14ac:dyDescent="0.2">
      <c r="A173" s="13">
        <v>1500522</v>
      </c>
      <c r="B173" s="14" t="s">
        <v>69</v>
      </c>
      <c r="C173" s="13" t="s">
        <v>70</v>
      </c>
      <c r="D173" s="13" t="s">
        <v>71</v>
      </c>
      <c r="E173" s="13" t="str">
        <f t="shared" si="5"/>
        <v>1</v>
      </c>
      <c r="F173" s="15">
        <v>1541</v>
      </c>
      <c r="G173" s="15">
        <f>VLOOKUP(F173,'[1]CAT POSPRE'!$A$2:$C$842,2,FALSE)</f>
        <v>511501541</v>
      </c>
      <c r="H173" s="16" t="str">
        <f>VLOOKUP(F173,'[1]CAT POSPRE'!$A$2:$C$842,3,FALSE)</f>
        <v>Prestaciones establecidas por CGT</v>
      </c>
      <c r="I173" s="17">
        <v>10000</v>
      </c>
    </row>
    <row r="174" spans="1:9" x14ac:dyDescent="0.2">
      <c r="A174" s="13">
        <v>1500522</v>
      </c>
      <c r="B174" s="14" t="s">
        <v>69</v>
      </c>
      <c r="C174" s="13" t="s">
        <v>70</v>
      </c>
      <c r="D174" s="13" t="s">
        <v>71</v>
      </c>
      <c r="E174" s="13" t="str">
        <f t="shared" si="5"/>
        <v>2</v>
      </c>
      <c r="F174" s="15">
        <v>2111</v>
      </c>
      <c r="G174" s="15">
        <f>VLOOKUP(F174,'[1]CAT POSPRE'!$A$2:$C$842,2,FALSE)</f>
        <v>512102111</v>
      </c>
      <c r="H174" s="16" t="str">
        <f>VLOOKUP(F174,'[1]CAT POSPRE'!$A$2:$C$842,3,FALSE)</f>
        <v>Materiales y útiles de oficina</v>
      </c>
      <c r="I174" s="17">
        <v>4000</v>
      </c>
    </row>
    <row r="175" spans="1:9" x14ac:dyDescent="0.2">
      <c r="A175" s="13">
        <v>1500522</v>
      </c>
      <c r="B175" s="14" t="s">
        <v>69</v>
      </c>
      <c r="C175" s="13" t="s">
        <v>70</v>
      </c>
      <c r="D175" s="13" t="s">
        <v>71</v>
      </c>
      <c r="E175" s="13" t="str">
        <f t="shared" si="5"/>
        <v>2</v>
      </c>
      <c r="F175" s="15">
        <v>2121</v>
      </c>
      <c r="G175" s="15">
        <f>VLOOKUP(F175,'[1]CAT POSPRE'!$A$2:$C$842,2,FALSE)</f>
        <v>512102121</v>
      </c>
      <c r="H175" s="16" t="str">
        <f>VLOOKUP(F175,'[1]CAT POSPRE'!$A$2:$C$842,3,FALSE)</f>
        <v>Materiales y útiles de impresión y reproducción</v>
      </c>
      <c r="I175" s="17">
        <v>6000</v>
      </c>
    </row>
    <row r="176" spans="1:9" x14ac:dyDescent="0.2">
      <c r="A176" s="13">
        <v>1500522</v>
      </c>
      <c r="B176" s="14" t="s">
        <v>69</v>
      </c>
      <c r="C176" s="13" t="s">
        <v>70</v>
      </c>
      <c r="D176" s="13" t="s">
        <v>71</v>
      </c>
      <c r="E176" s="13" t="str">
        <f t="shared" si="5"/>
        <v>2</v>
      </c>
      <c r="F176" s="15">
        <v>2141</v>
      </c>
      <c r="G176" s="15">
        <f>VLOOKUP(F176,'[1]CAT POSPRE'!$A$2:$C$842,2,FALSE)</f>
        <v>512102141</v>
      </c>
      <c r="H176" s="16" t="str">
        <f>VLOOKUP(F176,'[1]CAT POSPRE'!$A$2:$C$842,3,FALSE)</f>
        <v>Mat y útiles de tecnologías de la Info y Com</v>
      </c>
      <c r="I176" s="17">
        <v>15000</v>
      </c>
    </row>
    <row r="177" spans="1:9" x14ac:dyDescent="0.2">
      <c r="A177" s="13">
        <v>1500522</v>
      </c>
      <c r="B177" s="14" t="s">
        <v>69</v>
      </c>
      <c r="C177" s="13" t="s">
        <v>70</v>
      </c>
      <c r="D177" s="13" t="s">
        <v>71</v>
      </c>
      <c r="E177" s="13" t="str">
        <f t="shared" si="5"/>
        <v>2</v>
      </c>
      <c r="F177" s="15">
        <v>2212</v>
      </c>
      <c r="G177" s="15">
        <f>VLOOKUP(F177,'[1]CAT POSPRE'!$A$2:$C$842,2,FALSE)</f>
        <v>512202212</v>
      </c>
      <c r="H177" s="16" t="str">
        <f>VLOOKUP(F177,'[1]CAT POSPRE'!$A$2:$C$842,3,FALSE)</f>
        <v>Prod Alim p pers en instalac de depend y ent</v>
      </c>
      <c r="I177" s="17">
        <v>1000</v>
      </c>
    </row>
    <row r="178" spans="1:9" x14ac:dyDescent="0.2">
      <c r="A178" s="13">
        <v>1500522</v>
      </c>
      <c r="B178" s="14" t="s">
        <v>69</v>
      </c>
      <c r="C178" s="13" t="s">
        <v>70</v>
      </c>
      <c r="D178" s="13" t="s">
        <v>71</v>
      </c>
      <c r="E178" s="13" t="str">
        <f t="shared" si="5"/>
        <v>2</v>
      </c>
      <c r="F178" s="15">
        <v>2491</v>
      </c>
      <c r="G178" s="15">
        <f>VLOOKUP(F178,'[1]CAT POSPRE'!$A$2:$C$842,2,FALSE)</f>
        <v>512402491</v>
      </c>
      <c r="H178" s="16" t="str">
        <f>VLOOKUP(F178,'[1]CAT POSPRE'!$A$2:$C$842,3,FALSE)</f>
        <v>Materiales diversos</v>
      </c>
      <c r="I178" s="17">
        <v>2000</v>
      </c>
    </row>
    <row r="179" spans="1:9" x14ac:dyDescent="0.2">
      <c r="A179" s="13">
        <v>1500522</v>
      </c>
      <c r="B179" s="14" t="s">
        <v>69</v>
      </c>
      <c r="C179" s="13" t="s">
        <v>70</v>
      </c>
      <c r="D179" s="13" t="s">
        <v>71</v>
      </c>
      <c r="E179" s="13" t="str">
        <f t="shared" si="5"/>
        <v>2</v>
      </c>
      <c r="F179" s="15">
        <v>2612</v>
      </c>
      <c r="G179" s="15">
        <f>VLOOKUP(F179,'[1]CAT POSPRE'!$A$2:$C$842,2,FALSE)</f>
        <v>512602612</v>
      </c>
      <c r="H179" s="16" t="str">
        <f>VLOOKUP(F179,'[1]CAT POSPRE'!$A$2:$C$842,3,FALSE)</f>
        <v>Combus Lub y aditivos vehículos Serv Pub</v>
      </c>
      <c r="I179" s="17">
        <v>6500</v>
      </c>
    </row>
    <row r="180" spans="1:9" x14ac:dyDescent="0.2">
      <c r="A180" s="13">
        <v>1500522</v>
      </c>
      <c r="B180" s="14" t="s">
        <v>69</v>
      </c>
      <c r="C180" s="13" t="s">
        <v>70</v>
      </c>
      <c r="D180" s="13" t="s">
        <v>71</v>
      </c>
      <c r="E180" s="13" t="str">
        <f t="shared" si="5"/>
        <v>2</v>
      </c>
      <c r="F180" s="15">
        <v>2941</v>
      </c>
      <c r="G180" s="15">
        <f>VLOOKUP(F180,'[1]CAT POSPRE'!$A$2:$C$842,2,FALSE)</f>
        <v>512902941</v>
      </c>
      <c r="H180" s="16" t="str">
        <f>VLOOKUP(F180,'[1]CAT POSPRE'!$A$2:$C$842,3,FALSE)</f>
        <v>Ref y Acces men Eq cómputo y tecn de la Info</v>
      </c>
      <c r="I180" s="17">
        <v>0</v>
      </c>
    </row>
    <row r="181" spans="1:9" x14ac:dyDescent="0.2">
      <c r="A181" s="13">
        <v>1500522</v>
      </c>
      <c r="B181" s="14" t="s">
        <v>69</v>
      </c>
      <c r="C181" s="13" t="s">
        <v>70</v>
      </c>
      <c r="D181" s="13" t="s">
        <v>71</v>
      </c>
      <c r="E181" s="13" t="str">
        <f t="shared" si="5"/>
        <v>3</v>
      </c>
      <c r="F181" s="15">
        <v>3231</v>
      </c>
      <c r="G181" s="15">
        <f>VLOOKUP(F181,'[1]CAT POSPRE'!$A$2:$C$842,2,FALSE)</f>
        <v>513203231</v>
      </c>
      <c r="H181" s="16" t="str">
        <f>VLOOKUP(F181,'[1]CAT POSPRE'!$A$2:$C$842,3,FALSE)</f>
        <v>Arrendam de Mobil y Eq de administración</v>
      </c>
      <c r="I181" s="17">
        <v>500</v>
      </c>
    </row>
    <row r="182" spans="1:9" x14ac:dyDescent="0.2">
      <c r="A182" s="13">
        <v>1500522</v>
      </c>
      <c r="B182" s="14" t="s">
        <v>69</v>
      </c>
      <c r="C182" s="13" t="s">
        <v>70</v>
      </c>
      <c r="D182" s="13" t="s">
        <v>71</v>
      </c>
      <c r="E182" s="13" t="str">
        <f t="shared" si="5"/>
        <v>3</v>
      </c>
      <c r="F182" s="15">
        <v>3612</v>
      </c>
      <c r="G182" s="15">
        <f>VLOOKUP(F182,'[1]CAT POSPRE'!$A$2:$C$842,2,FALSE)</f>
        <v>513603612</v>
      </c>
      <c r="H182" s="16" t="str">
        <f>VLOOKUP(F182,'[1]CAT POSPRE'!$A$2:$C$842,3,FALSE)</f>
        <v>Impresión y elaborac public ofic y de informaci</v>
      </c>
      <c r="I182" s="17">
        <v>300000</v>
      </c>
    </row>
    <row r="183" spans="1:9" x14ac:dyDescent="0.2">
      <c r="A183" s="13">
        <v>1500522</v>
      </c>
      <c r="B183" s="14" t="s">
        <v>69</v>
      </c>
      <c r="C183" s="13" t="s">
        <v>70</v>
      </c>
      <c r="D183" s="13" t="s">
        <v>71</v>
      </c>
      <c r="E183" s="13" t="str">
        <f t="shared" si="5"/>
        <v>3</v>
      </c>
      <c r="F183" s="15">
        <v>3751</v>
      </c>
      <c r="G183" s="15">
        <f>VLOOKUP(F183,'[1]CAT POSPRE'!$A$2:$C$842,2,FALSE)</f>
        <v>513703751</v>
      </c>
      <c r="H183" s="16" t="str">
        <f>VLOOKUP(F183,'[1]CAT POSPRE'!$A$2:$C$842,3,FALSE)</f>
        <v>Viáticos nac p Serv pub Desemp funciones ofic</v>
      </c>
      <c r="I183" s="17">
        <v>2500</v>
      </c>
    </row>
    <row r="184" spans="1:9" x14ac:dyDescent="0.2">
      <c r="A184" s="13">
        <v>1500522</v>
      </c>
      <c r="B184" s="14" t="s">
        <v>69</v>
      </c>
      <c r="C184" s="13" t="s">
        <v>70</v>
      </c>
      <c r="D184" s="13" t="s">
        <v>71</v>
      </c>
      <c r="E184" s="13" t="str">
        <f t="shared" si="5"/>
        <v>3</v>
      </c>
      <c r="F184" s="15">
        <v>3791</v>
      </c>
      <c r="G184" s="15">
        <f>VLOOKUP(F184,'[1]CAT POSPRE'!$A$2:$C$842,2,FALSE)</f>
        <v>513703791</v>
      </c>
      <c r="H184" s="16" t="str">
        <f>VLOOKUP(F184,'[1]CAT POSPRE'!$A$2:$C$842,3,FALSE)</f>
        <v>Otros servicios de traslado y hospedaje</v>
      </c>
      <c r="I184" s="17">
        <v>1000</v>
      </c>
    </row>
    <row r="185" spans="1:9" x14ac:dyDescent="0.2">
      <c r="A185" s="13">
        <v>1500522</v>
      </c>
      <c r="B185" s="14" t="s">
        <v>69</v>
      </c>
      <c r="C185" s="13" t="s">
        <v>70</v>
      </c>
      <c r="D185" s="13" t="s">
        <v>71</v>
      </c>
      <c r="E185" s="13" t="str">
        <f t="shared" si="5"/>
        <v>5</v>
      </c>
      <c r="F185" s="15">
        <v>5111</v>
      </c>
      <c r="G185" s="15">
        <f>VLOOKUP(F185,'[1]CAT POSPRE'!$A$2:$C$842,2,FALSE)</f>
        <v>124115111</v>
      </c>
      <c r="H185" s="16" t="str">
        <f>VLOOKUP(F185,'[1]CAT POSPRE'!$A$2:$C$842,3,FALSE)</f>
        <v>Muebles de oficina y estantería</v>
      </c>
      <c r="I185" s="17">
        <v>3000</v>
      </c>
    </row>
    <row r="186" spans="1:9" x14ac:dyDescent="0.2">
      <c r="A186" s="13">
        <v>1500522</v>
      </c>
      <c r="B186" s="14" t="s">
        <v>69</v>
      </c>
      <c r="C186" s="13" t="s">
        <v>70</v>
      </c>
      <c r="D186" s="13" t="s">
        <v>71</v>
      </c>
      <c r="E186" s="13" t="str">
        <f t="shared" si="5"/>
        <v>5</v>
      </c>
      <c r="F186" s="15">
        <v>5151</v>
      </c>
      <c r="G186" s="15">
        <f>VLOOKUP(F186,'[1]CAT POSPRE'!$A$2:$C$842,2,FALSE)</f>
        <v>124135151</v>
      </c>
      <c r="H186" s="16" t="str">
        <f>VLOOKUP(F186,'[1]CAT POSPRE'!$A$2:$C$842,3,FALSE)</f>
        <v>Computadoras y equipo periférico</v>
      </c>
      <c r="I186" s="17">
        <v>5000</v>
      </c>
    </row>
    <row r="187" spans="1:9" x14ac:dyDescent="0.2">
      <c r="A187" s="13">
        <v>1500522</v>
      </c>
      <c r="B187" s="14" t="s">
        <v>69</v>
      </c>
      <c r="C187" s="13" t="s">
        <v>70</v>
      </c>
      <c r="D187" s="13" t="s">
        <v>71</v>
      </c>
      <c r="E187" s="13" t="str">
        <f t="shared" si="5"/>
        <v>5</v>
      </c>
      <c r="F187" s="15">
        <v>5211</v>
      </c>
      <c r="G187" s="15">
        <f>VLOOKUP(F187,'[1]CAT POSPRE'!$A$2:$C$842,2,FALSE)</f>
        <v>124215211</v>
      </c>
      <c r="H187" s="16" t="str">
        <f>VLOOKUP(F187,'[1]CAT POSPRE'!$A$2:$C$842,3,FALSE)</f>
        <v>Equipo de audio y de video</v>
      </c>
      <c r="I187" s="17">
        <v>5000</v>
      </c>
    </row>
    <row r="188" spans="1:9" x14ac:dyDescent="0.2">
      <c r="A188" s="13">
        <v>1500522</v>
      </c>
      <c r="B188" s="14" t="s">
        <v>69</v>
      </c>
      <c r="C188" s="13" t="s">
        <v>70</v>
      </c>
      <c r="D188" s="13" t="s">
        <v>71</v>
      </c>
      <c r="E188" s="13" t="str">
        <f t="shared" si="5"/>
        <v>5</v>
      </c>
      <c r="F188" s="15">
        <v>5231</v>
      </c>
      <c r="G188" s="15">
        <f>VLOOKUP(F188,'[1]CAT POSPRE'!$A$2:$C$842,2,FALSE)</f>
        <v>124235231</v>
      </c>
      <c r="H188" s="16" t="str">
        <f>VLOOKUP(F188,'[1]CAT POSPRE'!$A$2:$C$842,3,FALSE)</f>
        <v>Camaras fotograficas y de video</v>
      </c>
      <c r="I188" s="17">
        <v>14000</v>
      </c>
    </row>
    <row r="189" spans="1:9" x14ac:dyDescent="0.2">
      <c r="A189" s="25"/>
      <c r="B189" s="5"/>
      <c r="C189" s="5"/>
      <c r="D189" s="5"/>
      <c r="E189" s="5" t="str">
        <f t="shared" si="5"/>
        <v/>
      </c>
      <c r="F189" s="6"/>
      <c r="G189" s="6"/>
      <c r="H189" s="7" t="s">
        <v>72</v>
      </c>
      <c r="I189" s="8">
        <f t="shared" ref="I189" si="8">I190</f>
        <v>167926.75000000003</v>
      </c>
    </row>
    <row r="190" spans="1:9" x14ac:dyDescent="0.2">
      <c r="A190" s="22"/>
      <c r="B190" s="9"/>
      <c r="C190" s="9"/>
      <c r="D190" s="9"/>
      <c r="E190" s="9" t="str">
        <f t="shared" si="5"/>
        <v/>
      </c>
      <c r="F190" s="10"/>
      <c r="G190" s="10"/>
      <c r="H190" s="11" t="s">
        <v>73</v>
      </c>
      <c r="I190" s="12">
        <f>SUM(I191:I207)</f>
        <v>167926.75000000003</v>
      </c>
    </row>
    <row r="191" spans="1:9" x14ac:dyDescent="0.2">
      <c r="A191" s="13">
        <v>1500522</v>
      </c>
      <c r="B191" s="14" t="s">
        <v>74</v>
      </c>
      <c r="C191" s="13" t="s">
        <v>18</v>
      </c>
      <c r="D191" s="13" t="s">
        <v>75</v>
      </c>
      <c r="E191" s="13" t="str">
        <f t="shared" si="5"/>
        <v>1</v>
      </c>
      <c r="F191" s="15">
        <v>1131</v>
      </c>
      <c r="G191" s="15">
        <f>VLOOKUP(F191,'[1]CAT POSPRE'!$A$2:$C$842,2,FALSE)</f>
        <v>511101131</v>
      </c>
      <c r="H191" s="16" t="str">
        <f>VLOOKUP(F191,'[1]CAT POSPRE'!$A$2:$C$842,3,FALSE)</f>
        <v>Sueldos Base</v>
      </c>
      <c r="I191" s="17">
        <v>113646.49</v>
      </c>
    </row>
    <row r="192" spans="1:9" x14ac:dyDescent="0.2">
      <c r="A192" s="13">
        <v>1500522</v>
      </c>
      <c r="B192" s="14" t="s">
        <v>74</v>
      </c>
      <c r="C192" s="13" t="s">
        <v>18</v>
      </c>
      <c r="D192" s="13" t="s">
        <v>75</v>
      </c>
      <c r="E192" s="13" t="str">
        <f t="shared" si="5"/>
        <v>1</v>
      </c>
      <c r="F192" s="15">
        <v>1312</v>
      </c>
      <c r="G192" s="15">
        <f>VLOOKUP(F192,'[1]CAT POSPRE'!$A$2:$C$842,2,FALSE)</f>
        <v>511301312</v>
      </c>
      <c r="H192" s="16" t="str">
        <f>VLOOKUP(F192,'[1]CAT POSPRE'!$A$2:$C$842,3,FALSE)</f>
        <v>Antigüedad</v>
      </c>
      <c r="I192" s="17">
        <v>3788.22</v>
      </c>
    </row>
    <row r="193" spans="1:9" x14ac:dyDescent="0.2">
      <c r="A193" s="13">
        <v>1500522</v>
      </c>
      <c r="B193" s="14" t="s">
        <v>74</v>
      </c>
      <c r="C193" s="13" t="s">
        <v>18</v>
      </c>
      <c r="D193" s="13" t="s">
        <v>75</v>
      </c>
      <c r="E193" s="13" t="str">
        <f t="shared" si="5"/>
        <v>1</v>
      </c>
      <c r="F193" s="15">
        <v>1321</v>
      </c>
      <c r="G193" s="15">
        <f>VLOOKUP(F193,'[1]CAT POSPRE'!$A$2:$C$842,2,FALSE)</f>
        <v>511301321</v>
      </c>
      <c r="H193" s="16" t="str">
        <f>VLOOKUP(F193,'[1]CAT POSPRE'!$A$2:$C$842,3,FALSE)</f>
        <v>Prima Vacacional</v>
      </c>
      <c r="I193" s="17">
        <v>1894.11</v>
      </c>
    </row>
    <row r="194" spans="1:9" x14ac:dyDescent="0.2">
      <c r="A194" s="13">
        <v>1500522</v>
      </c>
      <c r="B194" s="14" t="s">
        <v>74</v>
      </c>
      <c r="C194" s="13" t="s">
        <v>18</v>
      </c>
      <c r="D194" s="13" t="s">
        <v>75</v>
      </c>
      <c r="E194" s="13" t="str">
        <f t="shared" si="5"/>
        <v>1</v>
      </c>
      <c r="F194" s="15">
        <v>1323</v>
      </c>
      <c r="G194" s="15">
        <f>VLOOKUP(F194,'[1]CAT POSPRE'!$A$2:$C$842,2,FALSE)</f>
        <v>511301323</v>
      </c>
      <c r="H194" s="16" t="str">
        <f>VLOOKUP(F194,'[1]CAT POSPRE'!$A$2:$C$842,3,FALSE)</f>
        <v>Gratificación de fin de año</v>
      </c>
      <c r="I194" s="17">
        <v>12627.39</v>
      </c>
    </row>
    <row r="195" spans="1:9" x14ac:dyDescent="0.2">
      <c r="A195" s="13">
        <v>1500522</v>
      </c>
      <c r="B195" s="14" t="s">
        <v>74</v>
      </c>
      <c r="C195" s="13" t="s">
        <v>18</v>
      </c>
      <c r="D195" s="13" t="s">
        <v>75</v>
      </c>
      <c r="E195" s="13" t="str">
        <f t="shared" si="5"/>
        <v>1</v>
      </c>
      <c r="F195" s="15">
        <v>1531</v>
      </c>
      <c r="G195" s="15">
        <f>VLOOKUP(F195,'[1]CAT POSPRE'!$A$2:$C$842,2,FALSE)</f>
        <v>511501531</v>
      </c>
      <c r="H195" s="16" t="str">
        <f>VLOOKUP(F195,'[1]CAT POSPRE'!$A$2:$C$842,3,FALSE)</f>
        <v>Prestaciones de retiro</v>
      </c>
      <c r="I195" s="17">
        <v>9470.5400000000009</v>
      </c>
    </row>
    <row r="196" spans="1:9" x14ac:dyDescent="0.2">
      <c r="A196" s="13">
        <v>1500522</v>
      </c>
      <c r="B196" s="14" t="s">
        <v>74</v>
      </c>
      <c r="C196" s="13" t="s">
        <v>18</v>
      </c>
      <c r="D196" s="13" t="s">
        <v>75</v>
      </c>
      <c r="E196" s="13" t="str">
        <f t="shared" si="5"/>
        <v>1</v>
      </c>
      <c r="F196" s="15">
        <v>1541</v>
      </c>
      <c r="G196" s="15">
        <f>VLOOKUP(F196,'[1]CAT POSPRE'!$A$2:$C$842,2,FALSE)</f>
        <v>511501541</v>
      </c>
      <c r="H196" s="16" t="str">
        <f>VLOOKUP(F196,'[1]CAT POSPRE'!$A$2:$C$842,3,FALSE)</f>
        <v>Prestaciones establecidas por CGT</v>
      </c>
      <c r="I196" s="17">
        <v>5000</v>
      </c>
    </row>
    <row r="197" spans="1:9" x14ac:dyDescent="0.2">
      <c r="A197" s="13">
        <v>1500522</v>
      </c>
      <c r="B197" s="19" t="s">
        <v>74</v>
      </c>
      <c r="C197" s="20" t="s">
        <v>18</v>
      </c>
      <c r="D197" s="20" t="s">
        <v>75</v>
      </c>
      <c r="E197" s="20" t="str">
        <f t="shared" si="5"/>
        <v>2</v>
      </c>
      <c r="F197" s="15">
        <v>2111</v>
      </c>
      <c r="G197" s="15">
        <f>VLOOKUP(F197,'[1]CAT POSPRE'!$A$2:$C$842,2,FALSE)</f>
        <v>512102111</v>
      </c>
      <c r="H197" s="16" t="str">
        <f>VLOOKUP(F197,'[1]CAT POSPRE'!$A$2:$C$842,3,FALSE)</f>
        <v>Materiales y útiles de oficina</v>
      </c>
      <c r="I197" s="17">
        <v>3000</v>
      </c>
    </row>
    <row r="198" spans="1:9" x14ac:dyDescent="0.2">
      <c r="A198" s="13">
        <v>1500522</v>
      </c>
      <c r="B198" s="14" t="s">
        <v>74</v>
      </c>
      <c r="C198" s="13" t="s">
        <v>18</v>
      </c>
      <c r="D198" s="13" t="s">
        <v>75</v>
      </c>
      <c r="E198" s="13" t="str">
        <f t="shared" si="5"/>
        <v>2</v>
      </c>
      <c r="F198" s="15">
        <v>2121</v>
      </c>
      <c r="G198" s="15">
        <f>VLOOKUP(F198,'[1]CAT POSPRE'!$A$2:$C$842,2,FALSE)</f>
        <v>512102121</v>
      </c>
      <c r="H198" s="16" t="str">
        <f>VLOOKUP(F198,'[1]CAT POSPRE'!$A$2:$C$842,3,FALSE)</f>
        <v>Materiales y útiles de impresión y reproducción</v>
      </c>
      <c r="I198" s="17">
        <v>1500</v>
      </c>
    </row>
    <row r="199" spans="1:9" x14ac:dyDescent="0.2">
      <c r="A199" s="13">
        <v>1500522</v>
      </c>
      <c r="B199" s="14" t="s">
        <v>74</v>
      </c>
      <c r="C199" s="13" t="s">
        <v>18</v>
      </c>
      <c r="D199" s="13" t="s">
        <v>75</v>
      </c>
      <c r="E199" s="13" t="str">
        <f t="shared" si="5"/>
        <v>2</v>
      </c>
      <c r="F199" s="15">
        <v>2212</v>
      </c>
      <c r="G199" s="15">
        <f>VLOOKUP(F199,'[1]CAT POSPRE'!$A$2:$C$842,2,FALSE)</f>
        <v>512202212</v>
      </c>
      <c r="H199" s="16" t="str">
        <f>VLOOKUP(F199,'[1]CAT POSPRE'!$A$2:$C$842,3,FALSE)</f>
        <v>Prod Alim p pers en instalac de depend y ent</v>
      </c>
      <c r="I199" s="17">
        <v>1500</v>
      </c>
    </row>
    <row r="200" spans="1:9" x14ac:dyDescent="0.2">
      <c r="A200" s="13">
        <v>1500522</v>
      </c>
      <c r="B200" s="14" t="s">
        <v>74</v>
      </c>
      <c r="C200" s="13" t="s">
        <v>18</v>
      </c>
      <c r="D200" s="13" t="s">
        <v>75</v>
      </c>
      <c r="E200" s="13" t="str">
        <f t="shared" si="5"/>
        <v>2</v>
      </c>
      <c r="F200" s="15">
        <v>2612</v>
      </c>
      <c r="G200" s="15">
        <f>VLOOKUP(F200,'[1]CAT POSPRE'!$A$2:$C$842,2,FALSE)</f>
        <v>512602612</v>
      </c>
      <c r="H200" s="16" t="str">
        <f>VLOOKUP(F200,'[1]CAT POSPRE'!$A$2:$C$842,3,FALSE)</f>
        <v>Combus Lub y aditivos vehículos Serv Pub</v>
      </c>
      <c r="I200" s="17">
        <v>6000</v>
      </c>
    </row>
    <row r="201" spans="1:9" x14ac:dyDescent="0.2">
      <c r="A201" s="13">
        <v>1500522</v>
      </c>
      <c r="B201" s="14" t="s">
        <v>74</v>
      </c>
      <c r="C201" s="13" t="s">
        <v>18</v>
      </c>
      <c r="D201" s="13" t="s">
        <v>75</v>
      </c>
      <c r="E201" s="13" t="str">
        <f t="shared" si="5"/>
        <v>3</v>
      </c>
      <c r="F201" s="15">
        <v>3181</v>
      </c>
      <c r="G201" s="15">
        <f>VLOOKUP(F201,'[1]CAT POSPRE'!$A$2:$C$842,2,FALSE)</f>
        <v>513103181</v>
      </c>
      <c r="H201" s="16" t="str">
        <f>VLOOKUP(F201,'[1]CAT POSPRE'!$A$2:$C$842,3,FALSE)</f>
        <v>Servicio postal</v>
      </c>
      <c r="I201" s="17">
        <v>1000</v>
      </c>
    </row>
    <row r="202" spans="1:9" x14ac:dyDescent="0.2">
      <c r="A202" s="13">
        <v>1500522</v>
      </c>
      <c r="B202" s="14" t="s">
        <v>74</v>
      </c>
      <c r="C202" s="13" t="s">
        <v>18</v>
      </c>
      <c r="D202" s="13" t="s">
        <v>75</v>
      </c>
      <c r="E202" s="13" t="str">
        <f t="shared" si="5"/>
        <v>3</v>
      </c>
      <c r="F202" s="15">
        <v>3231</v>
      </c>
      <c r="G202" s="15">
        <f>VLOOKUP(F202,'[1]CAT POSPRE'!$A$2:$C$842,2,FALSE)</f>
        <v>513203231</v>
      </c>
      <c r="H202" s="16" t="str">
        <f>VLOOKUP(F202,'[1]CAT POSPRE'!$A$2:$C$842,3,FALSE)</f>
        <v>Arrendam de Mobil y Eq de administración</v>
      </c>
      <c r="I202" s="17">
        <v>500</v>
      </c>
    </row>
    <row r="203" spans="1:9" x14ac:dyDescent="0.2">
      <c r="A203" s="13">
        <v>1500522</v>
      </c>
      <c r="B203" s="14" t="s">
        <v>74</v>
      </c>
      <c r="C203" s="13" t="s">
        <v>18</v>
      </c>
      <c r="D203" s="13" t="s">
        <v>75</v>
      </c>
      <c r="E203" s="13" t="str">
        <f t="shared" si="5"/>
        <v>3</v>
      </c>
      <c r="F203" s="15">
        <v>3751</v>
      </c>
      <c r="G203" s="15">
        <f>VLOOKUP(F203,'[1]CAT POSPRE'!$A$2:$C$842,2,FALSE)</f>
        <v>513703751</v>
      </c>
      <c r="H203" s="16" t="str">
        <f>VLOOKUP(F203,'[1]CAT POSPRE'!$A$2:$C$842,3,FALSE)</f>
        <v>Viáticos nac p Serv pub Desemp funciones ofic</v>
      </c>
      <c r="I203" s="17">
        <v>2000</v>
      </c>
    </row>
    <row r="204" spans="1:9" x14ac:dyDescent="0.2">
      <c r="A204" s="13">
        <v>1500522</v>
      </c>
      <c r="B204" s="19" t="s">
        <v>74</v>
      </c>
      <c r="C204" s="20" t="s">
        <v>18</v>
      </c>
      <c r="D204" s="20" t="s">
        <v>75</v>
      </c>
      <c r="E204" s="20" t="str">
        <f t="shared" si="5"/>
        <v>3</v>
      </c>
      <c r="F204" s="15">
        <v>3791</v>
      </c>
      <c r="G204" s="15">
        <f>VLOOKUP(F204,'[1]CAT POSPRE'!$A$2:$C$842,2,FALSE)</f>
        <v>513703791</v>
      </c>
      <c r="H204" s="16" t="str">
        <f>VLOOKUP(F204,'[1]CAT POSPRE'!$A$2:$C$842,3,FALSE)</f>
        <v>Otros servicios de traslado y hospedaje</v>
      </c>
      <c r="I204" s="17">
        <v>1000</v>
      </c>
    </row>
    <row r="205" spans="1:9" x14ac:dyDescent="0.2">
      <c r="A205" s="13">
        <v>1500522</v>
      </c>
      <c r="B205" s="14" t="s">
        <v>74</v>
      </c>
      <c r="C205" s="13" t="s">
        <v>18</v>
      </c>
      <c r="D205" s="13" t="s">
        <v>75</v>
      </c>
      <c r="E205" s="13" t="str">
        <f t="shared" si="5"/>
        <v>3</v>
      </c>
      <c r="F205" s="15">
        <v>3821</v>
      </c>
      <c r="G205" s="15">
        <f>VLOOKUP(F205,'[1]CAT POSPRE'!$A$2:$C$842,2,FALSE)</f>
        <v>513803821</v>
      </c>
      <c r="H205" s="16" t="str">
        <f>VLOOKUP(F205,'[1]CAT POSPRE'!$A$2:$C$842,3,FALSE)</f>
        <v>Gastos de orden social y cultural</v>
      </c>
      <c r="I205" s="17">
        <v>5000</v>
      </c>
    </row>
    <row r="206" spans="1:9" x14ac:dyDescent="0.2">
      <c r="A206" s="13">
        <v>1500522</v>
      </c>
      <c r="B206" s="14" t="s">
        <v>74</v>
      </c>
      <c r="C206" s="13" t="s">
        <v>18</v>
      </c>
      <c r="D206" s="13" t="s">
        <v>75</v>
      </c>
      <c r="E206" s="13" t="str">
        <f t="shared" si="5"/>
        <v>5</v>
      </c>
      <c r="F206" s="15">
        <v>5111</v>
      </c>
      <c r="G206" s="15">
        <f>VLOOKUP(F206,'[1]CAT POSPRE'!$A$2:$C$842,2,FALSE)</f>
        <v>124115111</v>
      </c>
      <c r="H206" s="16" t="str">
        <f>VLOOKUP(F206,'[1]CAT POSPRE'!$A$2:$C$842,3,FALSE)</f>
        <v>Muebles de oficina y estantería</v>
      </c>
      <c r="I206" s="17">
        <v>0</v>
      </c>
    </row>
    <row r="207" spans="1:9" x14ac:dyDescent="0.2">
      <c r="A207" s="13">
        <v>1500522</v>
      </c>
      <c r="B207" s="14" t="s">
        <v>74</v>
      </c>
      <c r="C207" s="13" t="s">
        <v>18</v>
      </c>
      <c r="D207" s="13" t="s">
        <v>75</v>
      </c>
      <c r="E207" s="13" t="str">
        <f t="shared" si="5"/>
        <v>5</v>
      </c>
      <c r="F207" s="15">
        <v>5151</v>
      </c>
      <c r="G207" s="15">
        <f>VLOOKUP(F207,'[1]CAT POSPRE'!$A$2:$C$842,2,FALSE)</f>
        <v>124135151</v>
      </c>
      <c r="H207" s="16" t="str">
        <f>VLOOKUP(F207,'[1]CAT POSPRE'!$A$2:$C$842,3,FALSE)</f>
        <v>Computadoras y equipo periférico</v>
      </c>
      <c r="I207" s="17">
        <v>0</v>
      </c>
    </row>
    <row r="208" spans="1:9" x14ac:dyDescent="0.2">
      <c r="A208" s="25"/>
      <c r="B208" s="5"/>
      <c r="C208" s="5"/>
      <c r="D208" s="5"/>
      <c r="E208" s="5" t="str">
        <f t="shared" ref="E208:E278" si="9">MID(F208,1,1)</f>
        <v/>
      </c>
      <c r="F208" s="6"/>
      <c r="G208" s="6"/>
      <c r="H208" s="7" t="s">
        <v>76</v>
      </c>
      <c r="I208" s="8">
        <f>I209+I235</f>
        <v>1396539.43</v>
      </c>
    </row>
    <row r="209" spans="1:9" x14ac:dyDescent="0.2">
      <c r="A209" s="22"/>
      <c r="B209" s="9"/>
      <c r="C209" s="9"/>
      <c r="D209" s="9"/>
      <c r="E209" s="9" t="str">
        <f t="shared" si="9"/>
        <v/>
      </c>
      <c r="F209" s="10"/>
      <c r="G209" s="10"/>
      <c r="H209" s="11" t="s">
        <v>76</v>
      </c>
      <c r="I209" s="12">
        <f>SUM(I210:I234)</f>
        <v>1096539.43</v>
      </c>
    </row>
    <row r="210" spans="1:9" x14ac:dyDescent="0.2">
      <c r="A210" s="13">
        <v>1500522</v>
      </c>
      <c r="B210" s="14" t="s">
        <v>77</v>
      </c>
      <c r="C210" s="13" t="s">
        <v>55</v>
      </c>
      <c r="D210" s="13" t="s">
        <v>78</v>
      </c>
      <c r="E210" s="13" t="str">
        <f t="shared" si="9"/>
        <v>1</v>
      </c>
      <c r="F210" s="15">
        <v>1131</v>
      </c>
      <c r="G210" s="15">
        <f>VLOOKUP(F210,'[1]CAT POSPRE'!$A$2:$C$842,2,FALSE)</f>
        <v>511101131</v>
      </c>
      <c r="H210" s="16" t="str">
        <f>VLOOKUP(F210,'[1]CAT POSPRE'!$A$2:$C$842,3,FALSE)</f>
        <v>Sueldos Base</v>
      </c>
      <c r="I210" s="17">
        <v>648513.82999999996</v>
      </c>
    </row>
    <row r="211" spans="1:9" x14ac:dyDescent="0.2">
      <c r="A211" s="13">
        <v>1500522</v>
      </c>
      <c r="B211" s="19" t="s">
        <v>77</v>
      </c>
      <c r="C211" s="20" t="s">
        <v>55</v>
      </c>
      <c r="D211" s="20" t="s">
        <v>78</v>
      </c>
      <c r="E211" s="20" t="str">
        <f t="shared" si="9"/>
        <v>1</v>
      </c>
      <c r="F211" s="15">
        <v>1312</v>
      </c>
      <c r="G211" s="15">
        <f>VLOOKUP(F211,'[1]CAT POSPRE'!$A$2:$C$842,2,FALSE)</f>
        <v>511301312</v>
      </c>
      <c r="H211" s="16" t="str">
        <f>VLOOKUP(F211,'[1]CAT POSPRE'!$A$2:$C$842,3,FALSE)</f>
        <v>Antigüedad</v>
      </c>
      <c r="I211" s="17">
        <v>21617.13</v>
      </c>
    </row>
    <row r="212" spans="1:9" x14ac:dyDescent="0.2">
      <c r="A212" s="13">
        <v>1500522</v>
      </c>
      <c r="B212" s="14" t="s">
        <v>77</v>
      </c>
      <c r="C212" s="13" t="s">
        <v>55</v>
      </c>
      <c r="D212" s="13" t="s">
        <v>78</v>
      </c>
      <c r="E212" s="13" t="str">
        <f t="shared" si="9"/>
        <v>1</v>
      </c>
      <c r="F212" s="15">
        <v>1321</v>
      </c>
      <c r="G212" s="15">
        <f>VLOOKUP(F212,'[1]CAT POSPRE'!$A$2:$C$842,2,FALSE)</f>
        <v>511301321</v>
      </c>
      <c r="H212" s="16" t="str">
        <f>VLOOKUP(F212,'[1]CAT POSPRE'!$A$2:$C$842,3,FALSE)</f>
        <v>Prima Vacacional</v>
      </c>
      <c r="I212" s="17">
        <v>10808.56</v>
      </c>
    </row>
    <row r="213" spans="1:9" x14ac:dyDescent="0.2">
      <c r="A213" s="13">
        <v>1500522</v>
      </c>
      <c r="B213" s="14" t="s">
        <v>77</v>
      </c>
      <c r="C213" s="13" t="s">
        <v>55</v>
      </c>
      <c r="D213" s="13" t="s">
        <v>78</v>
      </c>
      <c r="E213" s="13" t="str">
        <f t="shared" si="9"/>
        <v>1</v>
      </c>
      <c r="F213" s="15">
        <v>1323</v>
      </c>
      <c r="G213" s="15">
        <f>VLOOKUP(F213,'[1]CAT POSPRE'!$A$2:$C$842,2,FALSE)</f>
        <v>511301323</v>
      </c>
      <c r="H213" s="16" t="str">
        <f>VLOOKUP(F213,'[1]CAT POSPRE'!$A$2:$C$842,3,FALSE)</f>
        <v>Gratificación de fin de año</v>
      </c>
      <c r="I213" s="17">
        <v>72057.09</v>
      </c>
    </row>
    <row r="214" spans="1:9" x14ac:dyDescent="0.2">
      <c r="A214" s="13">
        <v>1500522</v>
      </c>
      <c r="B214" s="14" t="s">
        <v>77</v>
      </c>
      <c r="C214" s="13" t="s">
        <v>55</v>
      </c>
      <c r="D214" s="13" t="s">
        <v>78</v>
      </c>
      <c r="E214" s="13" t="str">
        <f t="shared" si="9"/>
        <v>1</v>
      </c>
      <c r="F214" s="15">
        <v>1531</v>
      </c>
      <c r="G214" s="15">
        <f>VLOOKUP(F214,'[1]CAT POSPRE'!$A$2:$C$842,2,FALSE)</f>
        <v>511501531</v>
      </c>
      <c r="H214" s="16" t="str">
        <f>VLOOKUP(F214,'[1]CAT POSPRE'!$A$2:$C$842,3,FALSE)</f>
        <v>Prestaciones de retiro</v>
      </c>
      <c r="I214" s="17">
        <v>54042.82</v>
      </c>
    </row>
    <row r="215" spans="1:9" x14ac:dyDescent="0.2">
      <c r="A215" s="13">
        <v>1500522</v>
      </c>
      <c r="B215" s="14" t="s">
        <v>77</v>
      </c>
      <c r="C215" s="13" t="s">
        <v>55</v>
      </c>
      <c r="D215" s="13" t="s">
        <v>78</v>
      </c>
      <c r="E215" s="13" t="str">
        <f t="shared" si="9"/>
        <v>1</v>
      </c>
      <c r="F215" s="15">
        <v>1541</v>
      </c>
      <c r="G215" s="15">
        <f>VLOOKUP(F215,'[1]CAT POSPRE'!$A$2:$C$842,2,FALSE)</f>
        <v>511501541</v>
      </c>
      <c r="H215" s="16" t="str">
        <f>VLOOKUP(F215,'[1]CAT POSPRE'!$A$2:$C$842,3,FALSE)</f>
        <v>Prestaciones establecidas por CGT</v>
      </c>
      <c r="I215" s="17">
        <v>30000</v>
      </c>
    </row>
    <row r="216" spans="1:9" x14ac:dyDescent="0.2">
      <c r="A216" s="13">
        <v>1500522</v>
      </c>
      <c r="B216" s="14" t="s">
        <v>77</v>
      </c>
      <c r="C216" s="13" t="s">
        <v>55</v>
      </c>
      <c r="D216" s="13" t="s">
        <v>78</v>
      </c>
      <c r="E216" s="13" t="str">
        <f t="shared" si="9"/>
        <v>2</v>
      </c>
      <c r="F216" s="15">
        <v>2111</v>
      </c>
      <c r="G216" s="15">
        <f>VLOOKUP(F216,'[1]CAT POSPRE'!$A$2:$C$842,2,FALSE)</f>
        <v>512102111</v>
      </c>
      <c r="H216" s="16" t="str">
        <f>VLOOKUP(F216,'[1]CAT POSPRE'!$A$2:$C$842,3,FALSE)</f>
        <v>Materiales y útiles de oficina</v>
      </c>
      <c r="I216" s="17">
        <v>20000</v>
      </c>
    </row>
    <row r="217" spans="1:9" x14ac:dyDescent="0.2">
      <c r="A217" s="13">
        <v>1500522</v>
      </c>
      <c r="B217" s="14" t="s">
        <v>77</v>
      </c>
      <c r="C217" s="13" t="s">
        <v>55</v>
      </c>
      <c r="D217" s="13" t="s">
        <v>78</v>
      </c>
      <c r="E217" s="13" t="str">
        <f t="shared" si="9"/>
        <v>2</v>
      </c>
      <c r="F217" s="15">
        <v>2121</v>
      </c>
      <c r="G217" s="15">
        <f>VLOOKUP(F217,'[1]CAT POSPRE'!$A$2:$C$842,2,FALSE)</f>
        <v>512102121</v>
      </c>
      <c r="H217" s="16" t="str">
        <f>VLOOKUP(F217,'[1]CAT POSPRE'!$A$2:$C$842,3,FALSE)</f>
        <v>Materiales y útiles de impresión y reproducción</v>
      </c>
      <c r="I217" s="17">
        <v>20000</v>
      </c>
    </row>
    <row r="218" spans="1:9" x14ac:dyDescent="0.2">
      <c r="A218" s="13">
        <v>1500522</v>
      </c>
      <c r="B218" s="14" t="s">
        <v>77</v>
      </c>
      <c r="C218" s="13" t="s">
        <v>55</v>
      </c>
      <c r="D218" s="13" t="s">
        <v>78</v>
      </c>
      <c r="E218" s="13" t="str">
        <f t="shared" si="9"/>
        <v>2</v>
      </c>
      <c r="F218" s="15">
        <v>2142</v>
      </c>
      <c r="G218" s="15">
        <f>VLOOKUP(F218,'[1]CAT POSPRE'!$A$2:$C$842,2,FALSE)</f>
        <v>512102142</v>
      </c>
      <c r="H218" s="16" t="str">
        <f>VLOOKUP(F218,'[1]CAT POSPRE'!$A$2:$C$842,3,FALSE)</f>
        <v>Equipos menores de tecnologías de la Info y Com</v>
      </c>
      <c r="I218" s="17">
        <v>15000</v>
      </c>
    </row>
    <row r="219" spans="1:9" x14ac:dyDescent="0.2">
      <c r="A219" s="13">
        <v>1500522</v>
      </c>
      <c r="B219" s="14" t="s">
        <v>77</v>
      </c>
      <c r="C219" s="13" t="s">
        <v>55</v>
      </c>
      <c r="D219" s="13" t="s">
        <v>78</v>
      </c>
      <c r="E219" s="13" t="str">
        <f t="shared" si="9"/>
        <v>2</v>
      </c>
      <c r="F219" s="15">
        <v>2151</v>
      </c>
      <c r="G219" s="15">
        <f>VLOOKUP(F219,'[1]CAT POSPRE'!$A$2:$C$842,2,FALSE)</f>
        <v>512102151</v>
      </c>
      <c r="H219" s="16" t="str">
        <f>VLOOKUP(F219,'[1]CAT POSPRE'!$A$2:$C$842,3,FALSE)</f>
        <v>Material impreso e información digital</v>
      </c>
      <c r="I219" s="17">
        <v>0</v>
      </c>
    </row>
    <row r="220" spans="1:9" x14ac:dyDescent="0.2">
      <c r="A220" s="13">
        <v>1500522</v>
      </c>
      <c r="B220" s="14" t="s">
        <v>77</v>
      </c>
      <c r="C220" s="13" t="s">
        <v>55</v>
      </c>
      <c r="D220" s="13" t="s">
        <v>78</v>
      </c>
      <c r="E220" s="13" t="str">
        <f t="shared" si="9"/>
        <v>2</v>
      </c>
      <c r="F220" s="15">
        <v>2212</v>
      </c>
      <c r="G220" s="15">
        <f>VLOOKUP(F220,'[1]CAT POSPRE'!$A$2:$C$842,2,FALSE)</f>
        <v>512202212</v>
      </c>
      <c r="H220" s="16" t="str">
        <f>VLOOKUP(F220,'[1]CAT POSPRE'!$A$2:$C$842,3,FALSE)</f>
        <v>Prod Alim p pers en instalac de depend y ent</v>
      </c>
      <c r="I220" s="17">
        <v>15000</v>
      </c>
    </row>
    <row r="221" spans="1:9" x14ac:dyDescent="0.2">
      <c r="A221" s="13">
        <v>1500522</v>
      </c>
      <c r="B221" s="14" t="s">
        <v>77</v>
      </c>
      <c r="C221" s="13" t="s">
        <v>55</v>
      </c>
      <c r="D221" s="13" t="s">
        <v>78</v>
      </c>
      <c r="E221" s="13" t="str">
        <f t="shared" si="9"/>
        <v>2</v>
      </c>
      <c r="F221" s="15">
        <v>2481</v>
      </c>
      <c r="G221" s="15">
        <f>VLOOKUP(F221,'[1]CAT POSPRE'!$A$2:$C$842,2,FALSE)</f>
        <v>512402481</v>
      </c>
      <c r="H221" s="16" t="str">
        <f>VLOOKUP(F221,'[1]CAT POSPRE'!$A$2:$C$842,3,FALSE)</f>
        <v>Materiales complementarios</v>
      </c>
      <c r="I221" s="17">
        <v>5000</v>
      </c>
    </row>
    <row r="222" spans="1:9" x14ac:dyDescent="0.2">
      <c r="A222" s="13">
        <v>1500522</v>
      </c>
      <c r="B222" s="14" t="s">
        <v>77</v>
      </c>
      <c r="C222" s="13" t="s">
        <v>55</v>
      </c>
      <c r="D222" s="13" t="s">
        <v>78</v>
      </c>
      <c r="E222" s="13" t="str">
        <f t="shared" si="9"/>
        <v>2</v>
      </c>
      <c r="F222" s="15">
        <v>2491</v>
      </c>
      <c r="G222" s="15">
        <f>VLOOKUP(F222,'[1]CAT POSPRE'!$A$2:$C$842,2,FALSE)</f>
        <v>512402491</v>
      </c>
      <c r="H222" s="16" t="str">
        <f>VLOOKUP(F222,'[1]CAT POSPRE'!$A$2:$C$842,3,FALSE)</f>
        <v>Materiales diversos</v>
      </c>
      <c r="I222" s="17">
        <v>5000</v>
      </c>
    </row>
    <row r="223" spans="1:9" x14ac:dyDescent="0.2">
      <c r="A223" s="13">
        <v>1500522</v>
      </c>
      <c r="B223" s="14" t="s">
        <v>77</v>
      </c>
      <c r="C223" s="13" t="s">
        <v>55</v>
      </c>
      <c r="D223" s="13" t="s">
        <v>78</v>
      </c>
      <c r="E223" s="13" t="str">
        <f t="shared" si="9"/>
        <v>2</v>
      </c>
      <c r="F223" s="15">
        <v>2612</v>
      </c>
      <c r="G223" s="15">
        <f>VLOOKUP(F223,'[1]CAT POSPRE'!$A$2:$C$842,2,FALSE)</f>
        <v>512602612</v>
      </c>
      <c r="H223" s="16" t="str">
        <f>VLOOKUP(F223,'[1]CAT POSPRE'!$A$2:$C$842,3,FALSE)</f>
        <v>Combus Lub y aditivos vehículos Serv Pub</v>
      </c>
      <c r="I223" s="17">
        <v>60000</v>
      </c>
    </row>
    <row r="224" spans="1:9" x14ac:dyDescent="0.2">
      <c r="A224" s="13">
        <v>1500522</v>
      </c>
      <c r="B224" s="14" t="s">
        <v>77</v>
      </c>
      <c r="C224" s="13" t="s">
        <v>55</v>
      </c>
      <c r="D224" s="13" t="s">
        <v>78</v>
      </c>
      <c r="E224" s="13" t="str">
        <f t="shared" si="9"/>
        <v>2</v>
      </c>
      <c r="F224" s="15">
        <v>2711</v>
      </c>
      <c r="G224" s="15">
        <f>VLOOKUP(F224,'[1]CAT POSPRE'!$A$2:$C$842,2,FALSE)</f>
        <v>512702711</v>
      </c>
      <c r="H224" s="16" t="str">
        <f>VLOOKUP(F224,'[1]CAT POSPRE'!$A$2:$C$842,3,FALSE)</f>
        <v>Vestuario y uniformes</v>
      </c>
      <c r="I224" s="17">
        <v>6000</v>
      </c>
    </row>
    <row r="225" spans="1:9" x14ac:dyDescent="0.2">
      <c r="A225" s="13">
        <v>1500522</v>
      </c>
      <c r="B225" s="14" t="s">
        <v>77</v>
      </c>
      <c r="C225" s="13" t="s">
        <v>55</v>
      </c>
      <c r="D225" s="13" t="s">
        <v>78</v>
      </c>
      <c r="E225" s="13" t="str">
        <f t="shared" si="9"/>
        <v>2</v>
      </c>
      <c r="F225" s="15">
        <v>2941</v>
      </c>
      <c r="G225" s="15">
        <f>VLOOKUP(F225,'[1]CAT POSPRE'!$A$2:$C$842,2,FALSE)</f>
        <v>512902941</v>
      </c>
      <c r="H225" s="16" t="str">
        <f>VLOOKUP(F225,'[1]CAT POSPRE'!$A$2:$C$842,3,FALSE)</f>
        <v>Ref y Acces men Eq cómputo y tecn de la Info</v>
      </c>
      <c r="I225" s="17">
        <v>5000</v>
      </c>
    </row>
    <row r="226" spans="1:9" x14ac:dyDescent="0.2">
      <c r="A226" s="13">
        <v>1500522</v>
      </c>
      <c r="B226" s="19" t="s">
        <v>77</v>
      </c>
      <c r="C226" s="20" t="s">
        <v>55</v>
      </c>
      <c r="D226" s="20" t="s">
        <v>78</v>
      </c>
      <c r="E226" s="20" t="str">
        <f t="shared" si="9"/>
        <v>3</v>
      </c>
      <c r="F226" s="15">
        <v>3231</v>
      </c>
      <c r="G226" s="15">
        <f>VLOOKUP(F226,'[1]CAT POSPRE'!$A$2:$C$842,2,FALSE)</f>
        <v>513203231</v>
      </c>
      <c r="H226" s="16" t="str">
        <f>VLOOKUP(F226,'[1]CAT POSPRE'!$A$2:$C$842,3,FALSE)</f>
        <v>Arrendam de Mobil y Eq de administración</v>
      </c>
      <c r="I226" s="17">
        <v>3000</v>
      </c>
    </row>
    <row r="227" spans="1:9" x14ac:dyDescent="0.2">
      <c r="A227" s="13">
        <v>1500522</v>
      </c>
      <c r="B227" s="19" t="s">
        <v>77</v>
      </c>
      <c r="C227" s="20" t="s">
        <v>55</v>
      </c>
      <c r="D227" s="20" t="s">
        <v>78</v>
      </c>
      <c r="E227" s="20" t="str">
        <f t="shared" si="9"/>
        <v>3</v>
      </c>
      <c r="F227" s="15">
        <v>3531</v>
      </c>
      <c r="G227" s="15">
        <f>VLOOKUP(F227,'[1]CAT POSPRE'!$A$2:$C$842,2,FALSE)</f>
        <v>513503531</v>
      </c>
      <c r="H227" s="16" t="str">
        <f>VLOOKUP(F227,'[1]CAT POSPRE'!$A$2:$C$842,3,FALSE)</f>
        <v>Instal Rep y mantto de bienes informáticos</v>
      </c>
      <c r="I227" s="17">
        <v>0</v>
      </c>
    </row>
    <row r="228" spans="1:9" x14ac:dyDescent="0.2">
      <c r="A228" s="13">
        <v>1500522</v>
      </c>
      <c r="B228" s="19" t="s">
        <v>77</v>
      </c>
      <c r="C228" s="20" t="s">
        <v>55</v>
      </c>
      <c r="D228" s="20" t="s">
        <v>78</v>
      </c>
      <c r="E228" s="20" t="str">
        <f t="shared" si="9"/>
        <v>3</v>
      </c>
      <c r="F228" s="15">
        <v>3551</v>
      </c>
      <c r="G228" s="15">
        <f>VLOOKUP(F228,'[1]CAT POSPRE'!$A$2:$C$842,2,FALSE)</f>
        <v>513503551</v>
      </c>
      <c r="H228" s="16" t="str">
        <f>VLOOKUP(F228,'[1]CAT POSPRE'!$A$2:$C$842,3,FALSE)</f>
        <v>Mantto y conserv Veh terrestres aéreos mariti</v>
      </c>
      <c r="I228" s="17">
        <v>20000</v>
      </c>
    </row>
    <row r="229" spans="1:9" x14ac:dyDescent="0.2">
      <c r="A229" s="13">
        <v>1500522</v>
      </c>
      <c r="B229" s="14" t="s">
        <v>77</v>
      </c>
      <c r="C229" s="13" t="s">
        <v>55</v>
      </c>
      <c r="D229" s="13" t="s">
        <v>78</v>
      </c>
      <c r="E229" s="13" t="str">
        <f t="shared" si="9"/>
        <v>3</v>
      </c>
      <c r="F229" s="15">
        <v>3611</v>
      </c>
      <c r="G229" s="15">
        <f>VLOOKUP(F229,'[1]CAT POSPRE'!$A$2:$C$842,2,FALSE)</f>
        <v>513603611</v>
      </c>
      <c r="H229" s="16" t="str">
        <f>VLOOKUP(F229,'[1]CAT POSPRE'!$A$2:$C$842,3,FALSE)</f>
        <v>Difusión e Info mensajes activ gubernamentales</v>
      </c>
      <c r="I229" s="17">
        <v>5000</v>
      </c>
    </row>
    <row r="230" spans="1:9" x14ac:dyDescent="0.2">
      <c r="A230" s="13">
        <v>1500522</v>
      </c>
      <c r="B230" s="14" t="s">
        <v>77</v>
      </c>
      <c r="C230" s="13" t="s">
        <v>55</v>
      </c>
      <c r="D230" s="13" t="s">
        <v>78</v>
      </c>
      <c r="E230" s="13" t="str">
        <f t="shared" si="9"/>
        <v>3</v>
      </c>
      <c r="F230" s="15">
        <v>3612</v>
      </c>
      <c r="G230" s="15">
        <f>VLOOKUP(F230,'[1]CAT POSPRE'!$A$2:$C$842,2,FALSE)</f>
        <v>513603612</v>
      </c>
      <c r="H230" s="16" t="str">
        <f>VLOOKUP(F230,'[1]CAT POSPRE'!$A$2:$C$842,3,FALSE)</f>
        <v>Impresión y elaborac public ofic y de informaci</v>
      </c>
      <c r="I230" s="17">
        <v>18000</v>
      </c>
    </row>
    <row r="231" spans="1:9" x14ac:dyDescent="0.2">
      <c r="A231" s="13">
        <v>1500522</v>
      </c>
      <c r="B231" s="14" t="s">
        <v>77</v>
      </c>
      <c r="C231" s="13" t="s">
        <v>55</v>
      </c>
      <c r="D231" s="13" t="s">
        <v>78</v>
      </c>
      <c r="E231" s="13" t="str">
        <f t="shared" si="9"/>
        <v>3</v>
      </c>
      <c r="F231" s="15">
        <v>3751</v>
      </c>
      <c r="G231" s="15">
        <f>VLOOKUP(F231,'[1]CAT POSPRE'!$A$2:$C$842,2,FALSE)</f>
        <v>513703751</v>
      </c>
      <c r="H231" s="16" t="str">
        <f>VLOOKUP(F231,'[1]CAT POSPRE'!$A$2:$C$842,3,FALSE)</f>
        <v>Viáticos nac p Serv pub Desemp funciones ofic</v>
      </c>
      <c r="I231" s="17">
        <v>35000</v>
      </c>
    </row>
    <row r="232" spans="1:9" x14ac:dyDescent="0.2">
      <c r="A232" s="13">
        <v>1500522</v>
      </c>
      <c r="B232" s="14" t="s">
        <v>77</v>
      </c>
      <c r="C232" s="13" t="s">
        <v>55</v>
      </c>
      <c r="D232" s="13" t="s">
        <v>78</v>
      </c>
      <c r="E232" s="13" t="str">
        <f t="shared" si="9"/>
        <v>3</v>
      </c>
      <c r="F232" s="15">
        <v>3791</v>
      </c>
      <c r="G232" s="15">
        <f>VLOOKUP(F232,'[1]CAT POSPRE'!$A$2:$C$842,2,FALSE)</f>
        <v>513703791</v>
      </c>
      <c r="H232" s="16" t="str">
        <f>VLOOKUP(F232,'[1]CAT POSPRE'!$A$2:$C$842,3,FALSE)</f>
        <v>Otros servicios de traslado y hospedaje</v>
      </c>
      <c r="I232" s="17">
        <v>2500</v>
      </c>
    </row>
    <row r="233" spans="1:9" x14ac:dyDescent="0.2">
      <c r="A233" s="13">
        <v>1500522</v>
      </c>
      <c r="B233" s="14" t="s">
        <v>77</v>
      </c>
      <c r="C233" s="13" t="s">
        <v>55</v>
      </c>
      <c r="D233" s="13" t="s">
        <v>78</v>
      </c>
      <c r="E233" s="13" t="str">
        <f t="shared" si="9"/>
        <v>5</v>
      </c>
      <c r="F233" s="15">
        <v>5111</v>
      </c>
      <c r="G233" s="15">
        <f>VLOOKUP(F233,'[1]CAT POSPRE'!$A$2:$C$842,2,FALSE)</f>
        <v>124115111</v>
      </c>
      <c r="H233" s="16" t="str">
        <f>VLOOKUP(F233,'[1]CAT POSPRE'!$A$2:$C$842,3,FALSE)</f>
        <v>Muebles de oficina y estantería</v>
      </c>
      <c r="I233" s="17">
        <v>10000</v>
      </c>
    </row>
    <row r="234" spans="1:9" x14ac:dyDescent="0.2">
      <c r="A234" s="13">
        <v>1500522</v>
      </c>
      <c r="B234" s="14" t="s">
        <v>77</v>
      </c>
      <c r="C234" s="13" t="s">
        <v>55</v>
      </c>
      <c r="D234" s="13" t="s">
        <v>78</v>
      </c>
      <c r="E234" s="13" t="str">
        <f t="shared" si="9"/>
        <v>5</v>
      </c>
      <c r="F234" s="15">
        <v>5151</v>
      </c>
      <c r="G234" s="15">
        <f>VLOOKUP(F234,'[1]CAT POSPRE'!$A$2:$C$842,2,FALSE)</f>
        <v>124135151</v>
      </c>
      <c r="H234" s="16" t="str">
        <f>VLOOKUP(F234,'[1]CAT POSPRE'!$A$2:$C$842,3,FALSE)</f>
        <v>Computadoras y equipo periférico</v>
      </c>
      <c r="I234" s="17">
        <v>15000</v>
      </c>
    </row>
    <row r="235" spans="1:9" x14ac:dyDescent="0.2">
      <c r="A235" s="22"/>
      <c r="B235" s="9"/>
      <c r="C235" s="9"/>
      <c r="D235" s="9"/>
      <c r="E235" s="9" t="str">
        <f t="shared" si="9"/>
        <v/>
      </c>
      <c r="F235" s="10"/>
      <c r="G235" s="10"/>
      <c r="H235" s="11" t="s">
        <v>79</v>
      </c>
      <c r="I235" s="12">
        <f>SUM(I236:I236)</f>
        <v>300000</v>
      </c>
    </row>
    <row r="236" spans="1:9" x14ac:dyDescent="0.2">
      <c r="A236" s="13">
        <v>1500522</v>
      </c>
      <c r="B236" s="14" t="s">
        <v>77</v>
      </c>
      <c r="C236" s="13" t="s">
        <v>62</v>
      </c>
      <c r="D236" s="13" t="s">
        <v>80</v>
      </c>
      <c r="E236" s="13" t="str">
        <f t="shared" si="9"/>
        <v>3</v>
      </c>
      <c r="F236" s="15">
        <v>3821</v>
      </c>
      <c r="G236" s="15">
        <v>513803821</v>
      </c>
      <c r="H236" s="16" t="s">
        <v>81</v>
      </c>
      <c r="I236" s="17">
        <v>300000</v>
      </c>
    </row>
    <row r="237" spans="1:9" x14ac:dyDescent="0.2">
      <c r="A237" s="25"/>
      <c r="B237" s="5"/>
      <c r="C237" s="5"/>
      <c r="D237" s="5"/>
      <c r="E237" s="5" t="str">
        <f t="shared" si="9"/>
        <v/>
      </c>
      <c r="F237" s="6"/>
      <c r="G237" s="6"/>
      <c r="H237" s="7" t="s">
        <v>82</v>
      </c>
      <c r="I237" s="8">
        <f t="shared" ref="I237" si="10">I238</f>
        <v>283679.14999999997</v>
      </c>
    </row>
    <row r="238" spans="1:9" x14ac:dyDescent="0.2">
      <c r="A238" s="22"/>
      <c r="B238" s="9"/>
      <c r="C238" s="9"/>
      <c r="D238" s="9"/>
      <c r="E238" s="9" t="str">
        <f t="shared" si="9"/>
        <v/>
      </c>
      <c r="F238" s="10"/>
      <c r="G238" s="10"/>
      <c r="H238" s="11" t="s">
        <v>82</v>
      </c>
      <c r="I238" s="12">
        <f>SUM(I239:I253)</f>
        <v>283679.14999999997</v>
      </c>
    </row>
    <row r="239" spans="1:9" x14ac:dyDescent="0.2">
      <c r="A239" s="13">
        <v>1500522</v>
      </c>
      <c r="B239" s="14" t="s">
        <v>83</v>
      </c>
      <c r="C239" s="13" t="s">
        <v>84</v>
      </c>
      <c r="D239" s="13" t="s">
        <v>85</v>
      </c>
      <c r="E239" s="13" t="str">
        <f t="shared" si="9"/>
        <v>1</v>
      </c>
      <c r="F239" s="15">
        <v>1131</v>
      </c>
      <c r="G239" s="15">
        <f>VLOOKUP(F239,'[1]CAT POSPRE'!$A$2:$C$842,2,FALSE)</f>
        <v>511101131</v>
      </c>
      <c r="H239" s="16" t="str">
        <f>VLOOKUP(F239,'[1]CAT POSPRE'!$A$2:$C$842,3,FALSE)</f>
        <v>Sueldos Base</v>
      </c>
      <c r="I239" s="17">
        <v>188581.46</v>
      </c>
    </row>
    <row r="240" spans="1:9" x14ac:dyDescent="0.2">
      <c r="A240" s="13">
        <v>1500522</v>
      </c>
      <c r="B240" s="14" t="s">
        <v>83</v>
      </c>
      <c r="C240" s="13" t="s">
        <v>84</v>
      </c>
      <c r="D240" s="13" t="s">
        <v>85</v>
      </c>
      <c r="E240" s="13" t="str">
        <f t="shared" si="9"/>
        <v>1</v>
      </c>
      <c r="F240" s="15">
        <v>1312</v>
      </c>
      <c r="G240" s="15">
        <f>VLOOKUP(F240,'[1]CAT POSPRE'!$A$2:$C$842,2,FALSE)</f>
        <v>511301312</v>
      </c>
      <c r="H240" s="16" t="str">
        <f>VLOOKUP(F240,'[1]CAT POSPRE'!$A$2:$C$842,3,FALSE)</f>
        <v>Antigüedad</v>
      </c>
      <c r="I240" s="17">
        <v>6286.05</v>
      </c>
    </row>
    <row r="241" spans="1:9" x14ac:dyDescent="0.2">
      <c r="A241" s="13">
        <v>1500522</v>
      </c>
      <c r="B241" s="14" t="s">
        <v>83</v>
      </c>
      <c r="C241" s="13" t="s">
        <v>84</v>
      </c>
      <c r="D241" s="13" t="s">
        <v>85</v>
      </c>
      <c r="E241" s="13" t="str">
        <f t="shared" si="9"/>
        <v>1</v>
      </c>
      <c r="F241" s="15">
        <v>1321</v>
      </c>
      <c r="G241" s="15">
        <f>VLOOKUP(F241,'[1]CAT POSPRE'!$A$2:$C$842,2,FALSE)</f>
        <v>511301321</v>
      </c>
      <c r="H241" s="16" t="str">
        <f>VLOOKUP(F241,'[1]CAT POSPRE'!$A$2:$C$842,3,FALSE)</f>
        <v>Prima Vacacional</v>
      </c>
      <c r="I241" s="17">
        <v>3143.02</v>
      </c>
    </row>
    <row r="242" spans="1:9" x14ac:dyDescent="0.2">
      <c r="A242" s="13">
        <v>1500522</v>
      </c>
      <c r="B242" s="14" t="s">
        <v>83</v>
      </c>
      <c r="C242" s="13" t="s">
        <v>84</v>
      </c>
      <c r="D242" s="13" t="s">
        <v>85</v>
      </c>
      <c r="E242" s="13" t="str">
        <f t="shared" si="9"/>
        <v>1</v>
      </c>
      <c r="F242" s="15">
        <v>1323</v>
      </c>
      <c r="G242" s="15">
        <f>VLOOKUP(F242,'[1]CAT POSPRE'!$A$2:$C$842,2,FALSE)</f>
        <v>511301323</v>
      </c>
      <c r="H242" s="16" t="str">
        <f>VLOOKUP(F242,'[1]CAT POSPRE'!$A$2:$C$842,3,FALSE)</f>
        <v>Gratificación de fin de año</v>
      </c>
      <c r="I242" s="17">
        <v>20953.5</v>
      </c>
    </row>
    <row r="243" spans="1:9" x14ac:dyDescent="0.2">
      <c r="A243" s="13">
        <v>1500522</v>
      </c>
      <c r="B243" s="19" t="s">
        <v>83</v>
      </c>
      <c r="C243" s="20" t="s">
        <v>84</v>
      </c>
      <c r="D243" s="20" t="s">
        <v>85</v>
      </c>
      <c r="E243" s="20" t="str">
        <f t="shared" si="9"/>
        <v>1</v>
      </c>
      <c r="F243" s="15">
        <v>1531</v>
      </c>
      <c r="G243" s="15">
        <f>VLOOKUP(F243,'[1]CAT POSPRE'!$A$2:$C$842,2,FALSE)</f>
        <v>511501531</v>
      </c>
      <c r="H243" s="16" t="str">
        <f>VLOOKUP(F243,'[1]CAT POSPRE'!$A$2:$C$842,3,FALSE)</f>
        <v>Prestaciones de retiro</v>
      </c>
      <c r="I243" s="17">
        <v>15715.12</v>
      </c>
    </row>
    <row r="244" spans="1:9" x14ac:dyDescent="0.2">
      <c r="A244" s="13">
        <v>1500522</v>
      </c>
      <c r="B244" s="14" t="s">
        <v>83</v>
      </c>
      <c r="C244" s="13" t="s">
        <v>84</v>
      </c>
      <c r="D244" s="13" t="s">
        <v>85</v>
      </c>
      <c r="E244" s="13" t="str">
        <f t="shared" si="9"/>
        <v>1</v>
      </c>
      <c r="F244" s="15">
        <v>1541</v>
      </c>
      <c r="G244" s="15">
        <f>VLOOKUP(F244,'[1]CAT POSPRE'!$A$2:$C$842,2,FALSE)</f>
        <v>511501541</v>
      </c>
      <c r="H244" s="16" t="str">
        <f>VLOOKUP(F244,'[1]CAT POSPRE'!$A$2:$C$842,3,FALSE)</f>
        <v>Prestaciones establecidas por CGT</v>
      </c>
      <c r="I244" s="17">
        <v>10000</v>
      </c>
    </row>
    <row r="245" spans="1:9" x14ac:dyDescent="0.2">
      <c r="A245" s="13">
        <v>1500522</v>
      </c>
      <c r="B245" s="14" t="s">
        <v>83</v>
      </c>
      <c r="C245" s="13" t="s">
        <v>84</v>
      </c>
      <c r="D245" s="13" t="s">
        <v>85</v>
      </c>
      <c r="E245" s="13" t="str">
        <f t="shared" si="9"/>
        <v>2</v>
      </c>
      <c r="F245" s="15">
        <v>2111</v>
      </c>
      <c r="G245" s="15">
        <f>VLOOKUP(F245,'[1]CAT POSPRE'!$A$2:$C$842,2,FALSE)</f>
        <v>512102111</v>
      </c>
      <c r="H245" s="16" t="str">
        <f>VLOOKUP(F245,'[1]CAT POSPRE'!$A$2:$C$842,3,FALSE)</f>
        <v>Materiales y útiles de oficina</v>
      </c>
      <c r="I245" s="17">
        <v>4000</v>
      </c>
    </row>
    <row r="246" spans="1:9" x14ac:dyDescent="0.2">
      <c r="A246" s="13">
        <v>1500522</v>
      </c>
      <c r="B246" s="14" t="s">
        <v>83</v>
      </c>
      <c r="C246" s="13" t="s">
        <v>84</v>
      </c>
      <c r="D246" s="13" t="s">
        <v>85</v>
      </c>
      <c r="E246" s="13" t="str">
        <f t="shared" si="9"/>
        <v>2</v>
      </c>
      <c r="F246" s="15">
        <v>2121</v>
      </c>
      <c r="G246" s="15">
        <f>VLOOKUP(F246,'[1]CAT POSPRE'!$A$2:$C$842,2,FALSE)</f>
        <v>512102121</v>
      </c>
      <c r="H246" s="16" t="str">
        <f>VLOOKUP(F246,'[1]CAT POSPRE'!$A$2:$C$842,3,FALSE)</f>
        <v>Materiales y útiles de impresión y reproducción</v>
      </c>
      <c r="I246" s="17">
        <v>3000</v>
      </c>
    </row>
    <row r="247" spans="1:9" x14ac:dyDescent="0.2">
      <c r="A247" s="13">
        <v>1500522</v>
      </c>
      <c r="B247" s="14" t="s">
        <v>83</v>
      </c>
      <c r="C247" s="13" t="s">
        <v>84</v>
      </c>
      <c r="D247" s="13" t="s">
        <v>85</v>
      </c>
      <c r="E247" s="13" t="str">
        <f t="shared" si="9"/>
        <v>2</v>
      </c>
      <c r="F247" s="15">
        <v>2212</v>
      </c>
      <c r="G247" s="15">
        <f>VLOOKUP(F247,'[1]CAT POSPRE'!$A$2:$C$842,2,FALSE)</f>
        <v>512202212</v>
      </c>
      <c r="H247" s="16" t="str">
        <f>VLOOKUP(F247,'[1]CAT POSPRE'!$A$2:$C$842,3,FALSE)</f>
        <v>Prod Alim p pers en instalac de depend y ent</v>
      </c>
      <c r="I247" s="17">
        <v>6000</v>
      </c>
    </row>
    <row r="248" spans="1:9" x14ac:dyDescent="0.2">
      <c r="A248" s="13">
        <v>1500522</v>
      </c>
      <c r="B248" s="14" t="s">
        <v>83</v>
      </c>
      <c r="C248" s="13" t="s">
        <v>84</v>
      </c>
      <c r="D248" s="13" t="s">
        <v>85</v>
      </c>
      <c r="E248" s="13" t="str">
        <f t="shared" si="9"/>
        <v>2</v>
      </c>
      <c r="F248" s="15">
        <v>2612</v>
      </c>
      <c r="G248" s="15">
        <f>VLOOKUP(F248,'[1]CAT POSPRE'!$A$2:$C$842,2,FALSE)</f>
        <v>512602612</v>
      </c>
      <c r="H248" s="16" t="str">
        <f>VLOOKUP(F248,'[1]CAT POSPRE'!$A$2:$C$842,3,FALSE)</f>
        <v>Combus Lub y aditivos vehículos Serv Pub</v>
      </c>
      <c r="I248" s="17">
        <v>8000</v>
      </c>
    </row>
    <row r="249" spans="1:9" x14ac:dyDescent="0.2">
      <c r="A249" s="13">
        <v>1500522</v>
      </c>
      <c r="B249" s="14" t="s">
        <v>83</v>
      </c>
      <c r="C249" s="13" t="s">
        <v>84</v>
      </c>
      <c r="D249" s="13" t="s">
        <v>85</v>
      </c>
      <c r="E249" s="13" t="str">
        <f t="shared" si="9"/>
        <v>3</v>
      </c>
      <c r="F249" s="15">
        <v>3231</v>
      </c>
      <c r="G249" s="15">
        <f>VLOOKUP(F249,'[1]CAT POSPRE'!$A$2:$C$842,2,FALSE)</f>
        <v>513203231</v>
      </c>
      <c r="H249" s="16" t="str">
        <f>VLOOKUP(F249,'[1]CAT POSPRE'!$A$2:$C$842,3,FALSE)</f>
        <v>Arrendam de Mobil y Eq de administración</v>
      </c>
      <c r="I249" s="17">
        <v>1000</v>
      </c>
    </row>
    <row r="250" spans="1:9" x14ac:dyDescent="0.2">
      <c r="A250" s="13">
        <v>1500522</v>
      </c>
      <c r="B250" s="14" t="s">
        <v>83</v>
      </c>
      <c r="C250" s="13" t="s">
        <v>84</v>
      </c>
      <c r="D250" s="13" t="s">
        <v>85</v>
      </c>
      <c r="E250" s="13" t="str">
        <f t="shared" si="9"/>
        <v>3</v>
      </c>
      <c r="F250" s="15">
        <v>3751</v>
      </c>
      <c r="G250" s="15">
        <f>VLOOKUP(F250,'[1]CAT POSPRE'!$A$2:$C$842,2,FALSE)</f>
        <v>513703751</v>
      </c>
      <c r="H250" s="16" t="str">
        <f>VLOOKUP(F250,'[1]CAT POSPRE'!$A$2:$C$842,3,FALSE)</f>
        <v>Viáticos nac p Serv pub Desemp funciones ofic</v>
      </c>
      <c r="I250" s="17">
        <v>4000</v>
      </c>
    </row>
    <row r="251" spans="1:9" x14ac:dyDescent="0.2">
      <c r="A251" s="13">
        <v>1500522</v>
      </c>
      <c r="B251" s="14" t="s">
        <v>83</v>
      </c>
      <c r="C251" s="13" t="s">
        <v>84</v>
      </c>
      <c r="D251" s="13" t="s">
        <v>85</v>
      </c>
      <c r="E251" s="13" t="str">
        <f t="shared" si="9"/>
        <v>3</v>
      </c>
      <c r="F251" s="15">
        <v>3791</v>
      </c>
      <c r="G251" s="15">
        <f>VLOOKUP(F251,'[1]CAT POSPRE'!$A$2:$C$842,2,FALSE)</f>
        <v>513703791</v>
      </c>
      <c r="H251" s="16" t="str">
        <f>VLOOKUP(F251,'[1]CAT POSPRE'!$A$2:$C$842,3,FALSE)</f>
        <v>Otros servicios de traslado y hospedaje</v>
      </c>
      <c r="I251" s="17">
        <v>1000</v>
      </c>
    </row>
    <row r="252" spans="1:9" x14ac:dyDescent="0.2">
      <c r="A252" s="13">
        <v>1500522</v>
      </c>
      <c r="B252" s="14" t="s">
        <v>83</v>
      </c>
      <c r="C252" s="13" t="s">
        <v>84</v>
      </c>
      <c r="D252" s="13" t="s">
        <v>85</v>
      </c>
      <c r="E252" s="13" t="str">
        <f t="shared" si="9"/>
        <v>5</v>
      </c>
      <c r="F252" s="15">
        <v>5111</v>
      </c>
      <c r="G252" s="15">
        <f>VLOOKUP(F252,'[1]CAT POSPRE'!$A$2:$C$842,2,FALSE)</f>
        <v>124115111</v>
      </c>
      <c r="H252" s="16" t="str">
        <f>VLOOKUP(F252,'[1]CAT POSPRE'!$A$2:$C$842,3,FALSE)</f>
        <v>Muebles de oficina y estantería</v>
      </c>
      <c r="I252" s="17">
        <v>0</v>
      </c>
    </row>
    <row r="253" spans="1:9" x14ac:dyDescent="0.2">
      <c r="A253" s="13">
        <v>1500522</v>
      </c>
      <c r="B253" s="14" t="s">
        <v>83</v>
      </c>
      <c r="C253" s="13" t="s">
        <v>84</v>
      </c>
      <c r="D253" s="13" t="s">
        <v>85</v>
      </c>
      <c r="E253" s="13" t="str">
        <f t="shared" si="9"/>
        <v>5</v>
      </c>
      <c r="F253" s="15">
        <v>5151</v>
      </c>
      <c r="G253" s="15">
        <f>VLOOKUP(F253,'[1]CAT POSPRE'!$A$2:$C$842,2,FALSE)</f>
        <v>124135151</v>
      </c>
      <c r="H253" s="16" t="str">
        <f>VLOOKUP(F253,'[1]CAT POSPRE'!$A$2:$C$842,3,FALSE)</f>
        <v>Computadoras y equipo periférico</v>
      </c>
      <c r="I253" s="17">
        <v>12000</v>
      </c>
    </row>
    <row r="254" spans="1:9" x14ac:dyDescent="0.2">
      <c r="A254" s="25"/>
      <c r="B254" s="5"/>
      <c r="C254" s="5"/>
      <c r="D254" s="5"/>
      <c r="E254" s="5" t="str">
        <f t="shared" si="9"/>
        <v/>
      </c>
      <c r="F254" s="6"/>
      <c r="G254" s="6"/>
      <c r="H254" s="7" t="s">
        <v>86</v>
      </c>
      <c r="I254" s="8">
        <f t="shared" ref="I254" si="11">I255</f>
        <v>456941.55000000005</v>
      </c>
    </row>
    <row r="255" spans="1:9" x14ac:dyDescent="0.2">
      <c r="A255" s="22"/>
      <c r="B255" s="9"/>
      <c r="C255" s="9"/>
      <c r="D255" s="9"/>
      <c r="E255" s="9" t="str">
        <f t="shared" si="9"/>
        <v/>
      </c>
      <c r="F255" s="10"/>
      <c r="G255" s="10"/>
      <c r="H255" s="11" t="s">
        <v>86</v>
      </c>
      <c r="I255" s="12">
        <f>SUM(I256:I261)</f>
        <v>456941.55000000005</v>
      </c>
    </row>
    <row r="256" spans="1:9" x14ac:dyDescent="0.2">
      <c r="A256" s="13">
        <v>1500522</v>
      </c>
      <c r="B256" s="14" t="s">
        <v>83</v>
      </c>
      <c r="C256" s="20" t="s">
        <v>87</v>
      </c>
      <c r="D256" s="30"/>
      <c r="E256" s="13" t="str">
        <f t="shared" si="9"/>
        <v>1</v>
      </c>
      <c r="F256" s="31">
        <v>1131</v>
      </c>
      <c r="G256" s="31">
        <f>VLOOKUP(F256,'[1]CAT POSPRE'!$A$2:$C$842,2,FALSE)</f>
        <v>511101131</v>
      </c>
      <c r="H256" s="16" t="str">
        <f>VLOOKUP(F256,'[1]CAT POSPRE'!$A$2:$C$842,3,FALSE)</f>
        <v>Sueldos Base</v>
      </c>
      <c r="I256" s="17">
        <v>359149.46</v>
      </c>
    </row>
    <row r="257" spans="1:9" x14ac:dyDescent="0.2">
      <c r="A257" s="13">
        <v>1500522</v>
      </c>
      <c r="B257" s="14" t="s">
        <v>83</v>
      </c>
      <c r="C257" s="20" t="s">
        <v>87</v>
      </c>
      <c r="D257" s="30"/>
      <c r="E257" s="13" t="str">
        <f t="shared" si="9"/>
        <v>1</v>
      </c>
      <c r="F257" s="31">
        <v>1312</v>
      </c>
      <c r="G257" s="31">
        <f>VLOOKUP(F257,'[1]CAT POSPRE'!$A$2:$C$842,2,FALSE)</f>
        <v>511301312</v>
      </c>
      <c r="H257" s="16" t="str">
        <f>VLOOKUP(F257,'[1]CAT POSPRE'!$A$2:$C$842,3,FALSE)</f>
        <v>Antigüedad</v>
      </c>
      <c r="I257" s="17">
        <v>11971.65</v>
      </c>
    </row>
    <row r="258" spans="1:9" x14ac:dyDescent="0.2">
      <c r="A258" s="13">
        <v>1500522</v>
      </c>
      <c r="B258" s="14" t="s">
        <v>83</v>
      </c>
      <c r="C258" s="20" t="s">
        <v>87</v>
      </c>
      <c r="D258" s="30"/>
      <c r="E258" s="13" t="str">
        <f t="shared" si="9"/>
        <v>1</v>
      </c>
      <c r="F258" s="31">
        <v>1321</v>
      </c>
      <c r="G258" s="31">
        <f>VLOOKUP(F258,'[1]CAT POSPRE'!$A$2:$C$842,2,FALSE)</f>
        <v>511301321</v>
      </c>
      <c r="H258" s="16" t="str">
        <f>VLOOKUP(F258,'[1]CAT POSPRE'!$A$2:$C$842,3,FALSE)</f>
        <v>Prima Vacacional</v>
      </c>
      <c r="I258" s="17">
        <v>5985.82</v>
      </c>
    </row>
    <row r="259" spans="1:9" x14ac:dyDescent="0.2">
      <c r="A259" s="13">
        <v>1500522</v>
      </c>
      <c r="B259" s="14" t="s">
        <v>83</v>
      </c>
      <c r="C259" s="20" t="s">
        <v>87</v>
      </c>
      <c r="D259" s="30"/>
      <c r="E259" s="13" t="str">
        <f t="shared" si="9"/>
        <v>1</v>
      </c>
      <c r="F259" s="31">
        <v>1323</v>
      </c>
      <c r="G259" s="31">
        <f>VLOOKUP(F259,'[1]CAT POSPRE'!$A$2:$C$842,2,FALSE)</f>
        <v>511301323</v>
      </c>
      <c r="H259" s="16" t="str">
        <f>VLOOKUP(F259,'[1]CAT POSPRE'!$A$2:$C$842,3,FALSE)</f>
        <v>Gratificación de fin de año</v>
      </c>
      <c r="I259" s="17">
        <v>39905.5</v>
      </c>
    </row>
    <row r="260" spans="1:9" x14ac:dyDescent="0.2">
      <c r="A260" s="13">
        <v>1500522</v>
      </c>
      <c r="B260" s="19" t="s">
        <v>83</v>
      </c>
      <c r="C260" s="20" t="s">
        <v>87</v>
      </c>
      <c r="D260" s="30"/>
      <c r="E260" s="13" t="str">
        <f t="shared" si="9"/>
        <v>1</v>
      </c>
      <c r="F260" s="31">
        <v>1531</v>
      </c>
      <c r="G260" s="31">
        <f>VLOOKUP(F260,'[1]CAT POSPRE'!$A$2:$C$842,2,FALSE)</f>
        <v>511501531</v>
      </c>
      <c r="H260" s="16" t="str">
        <f>VLOOKUP(F260,'[1]CAT POSPRE'!$A$2:$C$842,3,FALSE)</f>
        <v>Prestaciones de retiro</v>
      </c>
      <c r="I260" s="17">
        <v>29929.119999999999</v>
      </c>
    </row>
    <row r="261" spans="1:9" x14ac:dyDescent="0.2">
      <c r="A261" s="13">
        <v>1500522</v>
      </c>
      <c r="B261" s="14" t="s">
        <v>83</v>
      </c>
      <c r="C261" s="20" t="s">
        <v>87</v>
      </c>
      <c r="D261" s="30"/>
      <c r="E261" s="13" t="str">
        <f t="shared" si="9"/>
        <v>1</v>
      </c>
      <c r="F261" s="31">
        <v>1541</v>
      </c>
      <c r="G261" s="31">
        <f>VLOOKUP(F261,'[1]CAT POSPRE'!$A$2:$C$842,2,FALSE)</f>
        <v>511501541</v>
      </c>
      <c r="H261" s="16" t="str">
        <f>VLOOKUP(F261,'[1]CAT POSPRE'!$A$2:$C$842,3,FALSE)</f>
        <v>Prestaciones establecidas por CGT</v>
      </c>
      <c r="I261" s="17">
        <v>10000</v>
      </c>
    </row>
    <row r="262" spans="1:9" x14ac:dyDescent="0.2">
      <c r="A262" s="25"/>
      <c r="B262" s="5"/>
      <c r="C262" s="5"/>
      <c r="D262" s="5"/>
      <c r="E262" s="5" t="str">
        <f t="shared" si="9"/>
        <v/>
      </c>
      <c r="F262" s="6"/>
      <c r="G262" s="6"/>
      <c r="H262" s="7" t="s">
        <v>88</v>
      </c>
      <c r="I262" s="8">
        <f t="shared" ref="I262" si="12">I263+I292+I296</f>
        <v>6531413.8200000003</v>
      </c>
    </row>
    <row r="263" spans="1:9" x14ac:dyDescent="0.2">
      <c r="A263" s="22"/>
      <c r="B263" s="9"/>
      <c r="C263" s="9"/>
      <c r="D263" s="9"/>
      <c r="E263" s="9" t="str">
        <f t="shared" si="9"/>
        <v/>
      </c>
      <c r="F263" s="10"/>
      <c r="G263" s="10"/>
      <c r="H263" s="11" t="s">
        <v>88</v>
      </c>
      <c r="I263" s="12">
        <f>SUM(I264:I291)</f>
        <v>3416413.8200000003</v>
      </c>
    </row>
    <row r="264" spans="1:9" x14ac:dyDescent="0.2">
      <c r="A264" s="13">
        <v>1500522</v>
      </c>
      <c r="B264" s="14" t="s">
        <v>89</v>
      </c>
      <c r="C264" s="13" t="s">
        <v>90</v>
      </c>
      <c r="D264" s="13" t="s">
        <v>91</v>
      </c>
      <c r="E264" s="13" t="str">
        <f t="shared" si="9"/>
        <v>1</v>
      </c>
      <c r="F264" s="15">
        <v>1131</v>
      </c>
      <c r="G264" s="15">
        <f>VLOOKUP(F264,'[1]CAT POSPRE'!$A$2:$C$842,2,FALSE)</f>
        <v>511101131</v>
      </c>
      <c r="H264" s="16" t="str">
        <f>VLOOKUP(F264,'[1]CAT POSPRE'!$A$2:$C$842,3,FALSE)</f>
        <v>Sueldos Base</v>
      </c>
      <c r="I264" s="17">
        <v>1773071.1</v>
      </c>
    </row>
    <row r="265" spans="1:9" x14ac:dyDescent="0.2">
      <c r="A265" s="13">
        <v>1500522</v>
      </c>
      <c r="B265" s="14" t="s">
        <v>89</v>
      </c>
      <c r="C265" s="13" t="s">
        <v>90</v>
      </c>
      <c r="D265" s="13" t="s">
        <v>91</v>
      </c>
      <c r="E265" s="13" t="str">
        <f t="shared" si="9"/>
        <v>1</v>
      </c>
      <c r="F265" s="15">
        <v>1221</v>
      </c>
      <c r="G265" s="15">
        <f>VLOOKUP(F265,'[1]CAT POSPRE'!$A$2:$C$842,2,FALSE)</f>
        <v>511201221</v>
      </c>
      <c r="H265" s="16" t="str">
        <f>VLOOKUP(F265,'[1]CAT POSPRE'!$A$2:$C$842,3,FALSE)</f>
        <v>Remuneraciones para eventuales</v>
      </c>
      <c r="I265" s="17">
        <v>50000</v>
      </c>
    </row>
    <row r="266" spans="1:9" x14ac:dyDescent="0.2">
      <c r="A266" s="13">
        <v>1500522</v>
      </c>
      <c r="B266" s="14" t="s">
        <v>89</v>
      </c>
      <c r="C266" s="13" t="s">
        <v>90</v>
      </c>
      <c r="D266" s="13" t="s">
        <v>91</v>
      </c>
      <c r="E266" s="13" t="str">
        <f t="shared" si="9"/>
        <v>1</v>
      </c>
      <c r="F266" s="15">
        <v>1312</v>
      </c>
      <c r="G266" s="15">
        <f>VLOOKUP(F266,'[1]CAT POSPRE'!$A$2:$C$842,2,FALSE)</f>
        <v>511301312</v>
      </c>
      <c r="H266" s="16" t="str">
        <f>VLOOKUP(F266,'[1]CAT POSPRE'!$A$2:$C$842,3,FALSE)</f>
        <v>Antigüedad</v>
      </c>
      <c r="I266" s="17">
        <v>59102.37</v>
      </c>
    </row>
    <row r="267" spans="1:9" x14ac:dyDescent="0.2">
      <c r="A267" s="13">
        <v>1500522</v>
      </c>
      <c r="B267" s="14" t="s">
        <v>89</v>
      </c>
      <c r="C267" s="13" t="s">
        <v>90</v>
      </c>
      <c r="D267" s="13" t="s">
        <v>91</v>
      </c>
      <c r="E267" s="13" t="str">
        <f t="shared" si="9"/>
        <v>1</v>
      </c>
      <c r="F267" s="15">
        <v>1321</v>
      </c>
      <c r="G267" s="15">
        <f>VLOOKUP(F267,'[1]CAT POSPRE'!$A$2:$C$842,2,FALSE)</f>
        <v>511301321</v>
      </c>
      <c r="H267" s="16" t="str">
        <f>VLOOKUP(F267,'[1]CAT POSPRE'!$A$2:$C$842,3,FALSE)</f>
        <v>Prima Vacacional</v>
      </c>
      <c r="I267" s="17">
        <v>29551.19</v>
      </c>
    </row>
    <row r="268" spans="1:9" x14ac:dyDescent="0.2">
      <c r="A268" s="13">
        <v>1500522</v>
      </c>
      <c r="B268" s="14" t="s">
        <v>89</v>
      </c>
      <c r="C268" s="13" t="s">
        <v>90</v>
      </c>
      <c r="D268" s="13" t="s">
        <v>91</v>
      </c>
      <c r="E268" s="13" t="str">
        <f t="shared" si="9"/>
        <v>1</v>
      </c>
      <c r="F268" s="15">
        <v>1323</v>
      </c>
      <c r="G268" s="15">
        <f>VLOOKUP(F268,'[1]CAT POSPRE'!$A$2:$C$842,2,FALSE)</f>
        <v>511301323</v>
      </c>
      <c r="H268" s="16" t="str">
        <f>VLOOKUP(F268,'[1]CAT POSPRE'!$A$2:$C$842,3,FALSE)</f>
        <v>Gratificación de fin de año</v>
      </c>
      <c r="I268" s="17">
        <v>197007.9</v>
      </c>
    </row>
    <row r="269" spans="1:9" x14ac:dyDescent="0.2">
      <c r="A269" s="13">
        <v>1500522</v>
      </c>
      <c r="B269" s="19" t="s">
        <v>89</v>
      </c>
      <c r="C269" s="20" t="s">
        <v>90</v>
      </c>
      <c r="D269" s="20" t="s">
        <v>91</v>
      </c>
      <c r="E269" s="20" t="str">
        <f t="shared" si="9"/>
        <v>1</v>
      </c>
      <c r="F269" s="15">
        <v>1531</v>
      </c>
      <c r="G269" s="15">
        <f>VLOOKUP(F269,'[1]CAT POSPRE'!$A$2:$C$842,2,FALSE)</f>
        <v>511501531</v>
      </c>
      <c r="H269" s="16" t="str">
        <f>VLOOKUP(F269,'[1]CAT POSPRE'!$A$2:$C$842,3,FALSE)</f>
        <v>Prestaciones de retiro</v>
      </c>
      <c r="I269" s="17">
        <v>147755.93</v>
      </c>
    </row>
    <row r="270" spans="1:9" x14ac:dyDescent="0.2">
      <c r="A270" s="13">
        <v>1500522</v>
      </c>
      <c r="B270" s="14" t="s">
        <v>89</v>
      </c>
      <c r="C270" s="13" t="s">
        <v>90</v>
      </c>
      <c r="D270" s="13" t="s">
        <v>91</v>
      </c>
      <c r="E270" s="13" t="str">
        <f t="shared" si="9"/>
        <v>1</v>
      </c>
      <c r="F270" s="15">
        <v>1541</v>
      </c>
      <c r="G270" s="15">
        <f>VLOOKUP(F270,'[1]CAT POSPRE'!$A$2:$C$842,2,FALSE)</f>
        <v>511501541</v>
      </c>
      <c r="H270" s="16" t="str">
        <f>VLOOKUP(F270,'[1]CAT POSPRE'!$A$2:$C$842,3,FALSE)</f>
        <v>Prestaciones establecidas por CGT</v>
      </c>
      <c r="I270" s="17">
        <v>40000</v>
      </c>
    </row>
    <row r="271" spans="1:9" x14ac:dyDescent="0.2">
      <c r="A271" s="13">
        <v>1500522</v>
      </c>
      <c r="B271" s="14" t="s">
        <v>89</v>
      </c>
      <c r="C271" s="13" t="s">
        <v>90</v>
      </c>
      <c r="D271" s="13" t="s">
        <v>91</v>
      </c>
      <c r="E271" s="13" t="str">
        <f t="shared" si="9"/>
        <v>2</v>
      </c>
      <c r="F271" s="15">
        <v>2111</v>
      </c>
      <c r="G271" s="15">
        <f>VLOOKUP(F271,'[1]CAT POSPRE'!$A$2:$C$842,2,FALSE)</f>
        <v>512102111</v>
      </c>
      <c r="H271" s="16" t="str">
        <f>VLOOKUP(F271,'[1]CAT POSPRE'!$A$2:$C$842,3,FALSE)</f>
        <v>Materiales y útiles de oficina</v>
      </c>
      <c r="I271" s="17">
        <v>50000</v>
      </c>
    </row>
    <row r="272" spans="1:9" x14ac:dyDescent="0.2">
      <c r="A272" s="13">
        <v>1500522</v>
      </c>
      <c r="B272" s="14" t="s">
        <v>89</v>
      </c>
      <c r="C272" s="13" t="s">
        <v>90</v>
      </c>
      <c r="D272" s="13" t="s">
        <v>91</v>
      </c>
      <c r="E272" s="13" t="str">
        <f t="shared" si="9"/>
        <v>2</v>
      </c>
      <c r="F272" s="15">
        <v>2121</v>
      </c>
      <c r="G272" s="15">
        <f>VLOOKUP(F272,'[1]CAT POSPRE'!$A$2:$C$842,2,FALSE)</f>
        <v>512102121</v>
      </c>
      <c r="H272" s="16" t="str">
        <f>VLOOKUP(F272,'[1]CAT POSPRE'!$A$2:$C$842,3,FALSE)</f>
        <v>Materiales y útiles de impresión y reproducción</v>
      </c>
      <c r="I272" s="17">
        <v>35000</v>
      </c>
    </row>
    <row r="273" spans="1:9" x14ac:dyDescent="0.2">
      <c r="A273" s="13">
        <v>1500522</v>
      </c>
      <c r="B273" s="14" t="s">
        <v>89</v>
      </c>
      <c r="C273" s="13" t="s">
        <v>90</v>
      </c>
      <c r="D273" s="13" t="s">
        <v>91</v>
      </c>
      <c r="E273" s="13" t="str">
        <f t="shared" si="9"/>
        <v>2</v>
      </c>
      <c r="F273" s="15">
        <v>2151</v>
      </c>
      <c r="G273" s="15">
        <f>VLOOKUP(F273,'[1]CAT POSPRE'!$A$2:$C$842,2,FALSE)</f>
        <v>512102151</v>
      </c>
      <c r="H273" s="16" t="str">
        <f>VLOOKUP(F273,'[1]CAT POSPRE'!$A$2:$C$842,3,FALSE)</f>
        <v>Material impreso e información digital</v>
      </c>
      <c r="I273" s="17">
        <v>5000</v>
      </c>
    </row>
    <row r="274" spans="1:9" x14ac:dyDescent="0.2">
      <c r="A274" s="13">
        <v>1500522</v>
      </c>
      <c r="B274" s="14" t="s">
        <v>89</v>
      </c>
      <c r="C274" s="13" t="s">
        <v>90</v>
      </c>
      <c r="D274" s="13" t="s">
        <v>91</v>
      </c>
      <c r="E274" s="13" t="str">
        <f t="shared" si="9"/>
        <v>2</v>
      </c>
      <c r="F274" s="15">
        <v>2212</v>
      </c>
      <c r="G274" s="15">
        <f>VLOOKUP(F274,'[1]CAT POSPRE'!$A$2:$C$842,2,FALSE)</f>
        <v>512202212</v>
      </c>
      <c r="H274" s="16" t="str">
        <f>VLOOKUP(F274,'[1]CAT POSPRE'!$A$2:$C$842,3,FALSE)</f>
        <v>Prod Alim p pers en instalac de depend y ent</v>
      </c>
      <c r="I274" s="17">
        <v>25000</v>
      </c>
    </row>
    <row r="275" spans="1:9" x14ac:dyDescent="0.2">
      <c r="A275" s="13">
        <v>1500522</v>
      </c>
      <c r="B275" s="14" t="s">
        <v>89</v>
      </c>
      <c r="C275" s="13" t="s">
        <v>90</v>
      </c>
      <c r="D275" s="13" t="s">
        <v>91</v>
      </c>
      <c r="E275" s="13" t="str">
        <f t="shared" si="9"/>
        <v>2</v>
      </c>
      <c r="F275" s="15">
        <v>2481</v>
      </c>
      <c r="G275" s="15">
        <f>VLOOKUP(F275,'[1]CAT POSPRE'!$A$2:$C$842,2,FALSE)</f>
        <v>512402481</v>
      </c>
      <c r="H275" s="16" t="str">
        <f>VLOOKUP(F275,'[1]CAT POSPRE'!$A$2:$C$842,3,FALSE)</f>
        <v>Materiales complementarios</v>
      </c>
      <c r="I275" s="17">
        <v>5000</v>
      </c>
    </row>
    <row r="276" spans="1:9" x14ac:dyDescent="0.2">
      <c r="A276" s="13">
        <v>1500522</v>
      </c>
      <c r="B276" s="14" t="s">
        <v>89</v>
      </c>
      <c r="C276" s="13" t="s">
        <v>90</v>
      </c>
      <c r="D276" s="13" t="s">
        <v>91</v>
      </c>
      <c r="E276" s="13" t="str">
        <f t="shared" si="9"/>
        <v>2</v>
      </c>
      <c r="F276" s="15">
        <v>2491</v>
      </c>
      <c r="G276" s="15">
        <f>VLOOKUP(F276,'[1]CAT POSPRE'!$A$2:$C$842,2,FALSE)</f>
        <v>512402491</v>
      </c>
      <c r="H276" s="16" t="str">
        <f>VLOOKUP(F276,'[1]CAT POSPRE'!$A$2:$C$842,3,FALSE)</f>
        <v>Materiales diversos</v>
      </c>
      <c r="I276" s="17">
        <v>5000</v>
      </c>
    </row>
    <row r="277" spans="1:9" x14ac:dyDescent="0.2">
      <c r="A277" s="13">
        <v>1500522</v>
      </c>
      <c r="B277" s="14" t="s">
        <v>89</v>
      </c>
      <c r="C277" s="13" t="s">
        <v>90</v>
      </c>
      <c r="D277" s="13" t="s">
        <v>91</v>
      </c>
      <c r="E277" s="13" t="str">
        <f t="shared" si="9"/>
        <v>2</v>
      </c>
      <c r="F277" s="15">
        <v>2612</v>
      </c>
      <c r="G277" s="15">
        <f>VLOOKUP(F277,'[1]CAT POSPRE'!$A$2:$C$842,2,FALSE)</f>
        <v>512602612</v>
      </c>
      <c r="H277" s="16" t="str">
        <f>VLOOKUP(F277,'[1]CAT POSPRE'!$A$2:$C$842,3,FALSE)</f>
        <v>Combus Lub y aditivos vehículos Serv Pub</v>
      </c>
      <c r="I277" s="17">
        <v>76614.91</v>
      </c>
    </row>
    <row r="278" spans="1:9" x14ac:dyDescent="0.2">
      <c r="A278" s="13">
        <v>1500522</v>
      </c>
      <c r="B278" s="14" t="s">
        <v>89</v>
      </c>
      <c r="C278" s="13" t="s">
        <v>90</v>
      </c>
      <c r="D278" s="13" t="s">
        <v>91</v>
      </c>
      <c r="E278" s="13" t="str">
        <f t="shared" si="9"/>
        <v>2</v>
      </c>
      <c r="F278" s="15">
        <v>2711</v>
      </c>
      <c r="G278" s="15">
        <f>VLOOKUP(F278,'[1]CAT POSPRE'!$A$2:$C$842,2,FALSE)</f>
        <v>512702711</v>
      </c>
      <c r="H278" s="16" t="str">
        <f>VLOOKUP(F278,'[1]CAT POSPRE'!$A$2:$C$842,3,FALSE)</f>
        <v>Vestuario y uniformes</v>
      </c>
      <c r="I278" s="17">
        <v>10000</v>
      </c>
    </row>
    <row r="279" spans="1:9" x14ac:dyDescent="0.2">
      <c r="A279" s="13">
        <v>1500522</v>
      </c>
      <c r="B279" s="14" t="s">
        <v>89</v>
      </c>
      <c r="C279" s="13" t="s">
        <v>90</v>
      </c>
      <c r="D279" s="13" t="s">
        <v>91</v>
      </c>
      <c r="E279" s="13" t="str">
        <f t="shared" ref="E279:E347" si="13">MID(F279,1,1)</f>
        <v>2</v>
      </c>
      <c r="F279" s="15">
        <v>2941</v>
      </c>
      <c r="G279" s="15">
        <f>VLOOKUP(F279,'[1]CAT POSPRE'!$A$2:$C$842,2,FALSE)</f>
        <v>512902941</v>
      </c>
      <c r="H279" s="16" t="str">
        <f>VLOOKUP(F279,'[1]CAT POSPRE'!$A$2:$C$842,3,FALSE)</f>
        <v>Ref y Acces men Eq cómputo y tecn de la Info</v>
      </c>
      <c r="I279" s="17">
        <v>10000</v>
      </c>
    </row>
    <row r="280" spans="1:9" x14ac:dyDescent="0.2">
      <c r="A280" s="13">
        <v>1500522</v>
      </c>
      <c r="B280" s="14" t="s">
        <v>89</v>
      </c>
      <c r="C280" s="13" t="s">
        <v>90</v>
      </c>
      <c r="D280" s="13" t="s">
        <v>91</v>
      </c>
      <c r="E280" s="13" t="str">
        <f t="shared" si="13"/>
        <v>3</v>
      </c>
      <c r="F280" s="15">
        <v>3181</v>
      </c>
      <c r="G280" s="15">
        <f>VLOOKUP(F280,'[1]CAT POSPRE'!$A$2:$C$842,2,FALSE)</f>
        <v>513103181</v>
      </c>
      <c r="H280" s="16" t="str">
        <f>VLOOKUP(F280,'[1]CAT POSPRE'!$A$2:$C$842,3,FALSE)</f>
        <v>Servicio postal</v>
      </c>
      <c r="I280" s="17">
        <v>2000</v>
      </c>
    </row>
    <row r="281" spans="1:9" x14ac:dyDescent="0.2">
      <c r="A281" s="13">
        <v>1500522</v>
      </c>
      <c r="B281" s="14" t="s">
        <v>89</v>
      </c>
      <c r="C281" s="13" t="s">
        <v>90</v>
      </c>
      <c r="D281" s="13" t="s">
        <v>91</v>
      </c>
      <c r="E281" s="13" t="str">
        <f t="shared" si="13"/>
        <v>3</v>
      </c>
      <c r="F281" s="15">
        <v>3231</v>
      </c>
      <c r="G281" s="15">
        <f>VLOOKUP(F281,'[1]CAT POSPRE'!$A$2:$C$842,2,FALSE)</f>
        <v>513203231</v>
      </c>
      <c r="H281" s="16" t="str">
        <f>VLOOKUP(F281,'[1]CAT POSPRE'!$A$2:$C$842,3,FALSE)</f>
        <v>Arrendam de Mobil y Eq de administración</v>
      </c>
      <c r="I281" s="17">
        <v>40000</v>
      </c>
    </row>
    <row r="282" spans="1:9" x14ac:dyDescent="0.2">
      <c r="A282" s="13">
        <v>1500522</v>
      </c>
      <c r="B282" s="14" t="s">
        <v>89</v>
      </c>
      <c r="C282" s="13" t="s">
        <v>90</v>
      </c>
      <c r="D282" s="13" t="s">
        <v>91</v>
      </c>
      <c r="E282" s="13" t="str">
        <f t="shared" si="13"/>
        <v>3</v>
      </c>
      <c r="F282" s="15">
        <v>3361</v>
      </c>
      <c r="G282" s="15">
        <f>VLOOKUP(F282,'[1]CAT POSPRE'!$A$2:$C$842,2,FALSE)</f>
        <v>513303361</v>
      </c>
      <c r="H282" s="16" t="str">
        <f>VLOOKUP(F282,'[1]CAT POSPRE'!$A$2:$C$842,3,FALSE)</f>
        <v>Impresiones doc ofic p prestación de Serv pub</v>
      </c>
      <c r="I282" s="17">
        <v>5000</v>
      </c>
    </row>
    <row r="283" spans="1:9" x14ac:dyDescent="0.2">
      <c r="A283" s="13">
        <v>1500522</v>
      </c>
      <c r="B283" s="19" t="s">
        <v>89</v>
      </c>
      <c r="C283" s="20" t="s">
        <v>90</v>
      </c>
      <c r="D283" s="20" t="s">
        <v>91</v>
      </c>
      <c r="E283" s="20" t="str">
        <f t="shared" si="13"/>
        <v>3</v>
      </c>
      <c r="F283" s="15">
        <v>3411</v>
      </c>
      <c r="G283" s="15">
        <f>VLOOKUP(F283,'[1]CAT POSPRE'!$A$2:$C$842,2,FALSE)</f>
        <v>513403411</v>
      </c>
      <c r="H283" s="16" t="str">
        <f>VLOOKUP(F283,'[1]CAT POSPRE'!$A$2:$C$842,3,FALSE)</f>
        <v>Servicios financieros y bancarios</v>
      </c>
      <c r="I283" s="17">
        <v>100000</v>
      </c>
    </row>
    <row r="284" spans="1:9" x14ac:dyDescent="0.2">
      <c r="A284" s="13">
        <v>1500522</v>
      </c>
      <c r="B284" s="14" t="s">
        <v>89</v>
      </c>
      <c r="C284" s="13" t="s">
        <v>90</v>
      </c>
      <c r="D284" s="13" t="s">
        <v>91</v>
      </c>
      <c r="E284" s="13" t="str">
        <f t="shared" si="13"/>
        <v>3</v>
      </c>
      <c r="F284" s="15">
        <v>3521</v>
      </c>
      <c r="G284" s="15">
        <f>VLOOKUP(F284,'[1]CAT POSPRE'!$A$2:$C$842,2,FALSE)</f>
        <v>513503521</v>
      </c>
      <c r="H284" s="16" t="str">
        <f>VLOOKUP(F284,'[1]CAT POSPRE'!$A$2:$C$842,3,FALSE)</f>
        <v>Instal Rep y mantto  de Mobil y Eq de admon</v>
      </c>
      <c r="I284" s="17">
        <v>1500</v>
      </c>
    </row>
    <row r="285" spans="1:9" x14ac:dyDescent="0.2">
      <c r="A285" s="13">
        <v>1500522</v>
      </c>
      <c r="B285" s="14" t="s">
        <v>89</v>
      </c>
      <c r="C285" s="13" t="s">
        <v>90</v>
      </c>
      <c r="D285" s="13" t="s">
        <v>91</v>
      </c>
      <c r="E285" s="13" t="str">
        <f t="shared" si="13"/>
        <v>3</v>
      </c>
      <c r="F285" s="15">
        <v>3531</v>
      </c>
      <c r="G285" s="15">
        <f>VLOOKUP(F285,'[1]CAT POSPRE'!$A$2:$C$842,2,FALSE)</f>
        <v>513503531</v>
      </c>
      <c r="H285" s="16" t="str">
        <f>VLOOKUP(F285,'[1]CAT POSPRE'!$A$2:$C$842,3,FALSE)</f>
        <v>Instal Rep y mantto de bienes informáticos</v>
      </c>
      <c r="I285" s="17">
        <v>15000</v>
      </c>
    </row>
    <row r="286" spans="1:9" x14ac:dyDescent="0.2">
      <c r="A286" s="13">
        <v>1500522</v>
      </c>
      <c r="B286" s="14" t="s">
        <v>89</v>
      </c>
      <c r="C286" s="13" t="s">
        <v>90</v>
      </c>
      <c r="D286" s="13" t="s">
        <v>91</v>
      </c>
      <c r="E286" s="13" t="str">
        <f t="shared" si="13"/>
        <v>3</v>
      </c>
      <c r="F286" s="15">
        <v>3751</v>
      </c>
      <c r="G286" s="15">
        <f>VLOOKUP(F286,'[1]CAT POSPRE'!$A$2:$C$842,2,FALSE)</f>
        <v>513703751</v>
      </c>
      <c r="H286" s="16" t="str">
        <f>VLOOKUP(F286,'[1]CAT POSPRE'!$A$2:$C$842,3,FALSE)</f>
        <v>Viáticos nac p Serv pub Desemp funciones ofic</v>
      </c>
      <c r="I286" s="17">
        <v>40000</v>
      </c>
    </row>
    <row r="287" spans="1:9" x14ac:dyDescent="0.2">
      <c r="A287" s="13">
        <v>1500522</v>
      </c>
      <c r="B287" s="14" t="s">
        <v>89</v>
      </c>
      <c r="C287" s="13" t="s">
        <v>90</v>
      </c>
      <c r="D287" s="13" t="s">
        <v>91</v>
      </c>
      <c r="E287" s="13" t="str">
        <f t="shared" si="13"/>
        <v>3</v>
      </c>
      <c r="F287" s="15">
        <v>3791</v>
      </c>
      <c r="G287" s="15">
        <f>VLOOKUP(F287,'[1]CAT POSPRE'!$A$2:$C$842,2,FALSE)</f>
        <v>513703791</v>
      </c>
      <c r="H287" s="16" t="str">
        <f>VLOOKUP(F287,'[1]CAT POSPRE'!$A$2:$C$842,3,FALSE)</f>
        <v>Otros servicios de traslado y hospedaje</v>
      </c>
      <c r="I287" s="17">
        <v>10000</v>
      </c>
    </row>
    <row r="288" spans="1:9" x14ac:dyDescent="0.2">
      <c r="A288" s="13">
        <v>1500522</v>
      </c>
      <c r="B288" s="19" t="s">
        <v>89</v>
      </c>
      <c r="C288" s="20" t="s">
        <v>90</v>
      </c>
      <c r="D288" s="20" t="s">
        <v>91</v>
      </c>
      <c r="E288" s="20" t="str">
        <f t="shared" si="13"/>
        <v>3</v>
      </c>
      <c r="F288" s="15">
        <v>3981</v>
      </c>
      <c r="G288" s="15">
        <f>VLOOKUP(F288,'[1]CAT POSPRE'!$A$2:$C$842,2,FALSE)</f>
        <v>513903981</v>
      </c>
      <c r="H288" s="16" t="str">
        <f>VLOOKUP(F288,'[1]CAT POSPRE'!$A$2:$C$842,3,FALSE)</f>
        <v>Impuesto sobre nóminas</v>
      </c>
      <c r="I288" s="17">
        <v>642810.42000000004</v>
      </c>
    </row>
    <row r="289" spans="1:9" x14ac:dyDescent="0.2">
      <c r="A289" s="13">
        <v>1500522</v>
      </c>
      <c r="B289" s="14" t="s">
        <v>89</v>
      </c>
      <c r="C289" s="13" t="s">
        <v>90</v>
      </c>
      <c r="D289" s="13" t="s">
        <v>91</v>
      </c>
      <c r="E289" s="13" t="str">
        <f t="shared" si="13"/>
        <v>5</v>
      </c>
      <c r="F289" s="15">
        <v>5111</v>
      </c>
      <c r="G289" s="15">
        <f>VLOOKUP(F289,'[1]CAT POSPRE'!$A$2:$C$842,2,FALSE)</f>
        <v>124115111</v>
      </c>
      <c r="H289" s="16" t="str">
        <f>VLOOKUP(F289,'[1]CAT POSPRE'!$A$2:$C$842,3,FALSE)</f>
        <v>Muebles de oficina y estantería</v>
      </c>
      <c r="I289" s="17">
        <v>15000</v>
      </c>
    </row>
    <row r="290" spans="1:9" x14ac:dyDescent="0.2">
      <c r="A290" s="13">
        <v>1500522</v>
      </c>
      <c r="B290" s="14" t="s">
        <v>89</v>
      </c>
      <c r="C290" s="13" t="s">
        <v>90</v>
      </c>
      <c r="D290" s="13" t="s">
        <v>91</v>
      </c>
      <c r="E290" s="13" t="str">
        <f t="shared" si="13"/>
        <v>5</v>
      </c>
      <c r="F290" s="15">
        <v>5151</v>
      </c>
      <c r="G290" s="15">
        <f>VLOOKUP(F290,'[1]CAT POSPRE'!$A$2:$C$842,2,FALSE)</f>
        <v>124135151</v>
      </c>
      <c r="H290" s="16" t="str">
        <f>VLOOKUP(F290,'[1]CAT POSPRE'!$A$2:$C$842,3,FALSE)</f>
        <v>Computadoras y equipo periférico</v>
      </c>
      <c r="I290" s="17">
        <v>20000</v>
      </c>
    </row>
    <row r="291" spans="1:9" x14ac:dyDescent="0.2">
      <c r="A291" s="13">
        <v>1500522</v>
      </c>
      <c r="B291" s="14" t="s">
        <v>89</v>
      </c>
      <c r="C291" s="13" t="s">
        <v>90</v>
      </c>
      <c r="D291" s="13" t="s">
        <v>91</v>
      </c>
      <c r="E291" s="13" t="str">
        <f t="shared" si="13"/>
        <v>5</v>
      </c>
      <c r="F291" s="15">
        <v>5971</v>
      </c>
      <c r="G291" s="15">
        <f>VLOOKUP(F291,'[1]CAT POSPRE'!$A$2:$C$842,2,FALSE)</f>
        <v>125415971</v>
      </c>
      <c r="H291" s="16" t="str">
        <f>VLOOKUP(F291,'[1]CAT POSPRE'!$A$2:$C$842,3,FALSE)</f>
        <v>Licencias informaticas e intelectuales</v>
      </c>
      <c r="I291" s="17">
        <v>7000</v>
      </c>
    </row>
    <row r="292" spans="1:9" x14ac:dyDescent="0.2">
      <c r="A292" s="22"/>
      <c r="B292" s="9"/>
      <c r="C292" s="9"/>
      <c r="D292" s="9"/>
      <c r="E292" s="9" t="str">
        <f t="shared" si="13"/>
        <v/>
      </c>
      <c r="F292" s="10"/>
      <c r="G292" s="10"/>
      <c r="H292" s="11" t="s">
        <v>92</v>
      </c>
      <c r="I292" s="12">
        <f>SUM(I293:I295)</f>
        <v>415000</v>
      </c>
    </row>
    <row r="293" spans="1:9" x14ac:dyDescent="0.2">
      <c r="A293" s="13">
        <v>1500522</v>
      </c>
      <c r="B293" s="14" t="s">
        <v>89</v>
      </c>
      <c r="C293" s="13" t="s">
        <v>90</v>
      </c>
      <c r="D293" s="13" t="s">
        <v>93</v>
      </c>
      <c r="E293" s="13" t="str">
        <f t="shared" si="13"/>
        <v>3</v>
      </c>
      <c r="F293" s="15">
        <v>3141</v>
      </c>
      <c r="G293" s="15">
        <f>VLOOKUP(F293,'[1]CAT POSPRE'!$A$2:$C$842,2,FALSE)</f>
        <v>513103141</v>
      </c>
      <c r="H293" s="16" t="str">
        <f>VLOOKUP(F293,'[1]CAT POSPRE'!$A$2:$C$842,3,FALSE)</f>
        <v>Servicio telefonía tradicional</v>
      </c>
      <c r="I293" s="17">
        <v>200000</v>
      </c>
    </row>
    <row r="294" spans="1:9" x14ac:dyDescent="0.2">
      <c r="A294" s="13">
        <v>1500522</v>
      </c>
      <c r="B294" s="14" t="s">
        <v>89</v>
      </c>
      <c r="C294" s="13" t="s">
        <v>90</v>
      </c>
      <c r="D294" s="13" t="s">
        <v>93</v>
      </c>
      <c r="E294" s="13" t="str">
        <f t="shared" si="13"/>
        <v>3</v>
      </c>
      <c r="F294" s="15">
        <v>3171</v>
      </c>
      <c r="G294" s="15">
        <f>VLOOKUP(F294,'[1]CAT POSPRE'!$A$2:$C$842,2,FALSE)</f>
        <v>513103171</v>
      </c>
      <c r="H294" s="16" t="str">
        <f>VLOOKUP(F294,'[1]CAT POSPRE'!$A$2:$C$842,3,FALSE)</f>
        <v>Servicios de acceso de internet</v>
      </c>
      <c r="I294" s="17">
        <v>180000</v>
      </c>
    </row>
    <row r="295" spans="1:9" x14ac:dyDescent="0.2">
      <c r="A295" s="13">
        <v>1500522</v>
      </c>
      <c r="B295" s="14" t="s">
        <v>89</v>
      </c>
      <c r="C295" s="13" t="s">
        <v>90</v>
      </c>
      <c r="D295" s="13" t="s">
        <v>93</v>
      </c>
      <c r="E295" s="13" t="str">
        <f t="shared" si="13"/>
        <v>3</v>
      </c>
      <c r="F295" s="15">
        <v>3231</v>
      </c>
      <c r="G295" s="15">
        <f>VLOOKUP(F295,'[1]CAT POSPRE'!$A$2:$C$842,2,FALSE)</f>
        <v>513203231</v>
      </c>
      <c r="H295" s="16" t="str">
        <f>VLOOKUP(F295,'[1]CAT POSPRE'!$A$2:$C$842,3,FALSE)</f>
        <v>Arrendam de Mobil y Eq de administración</v>
      </c>
      <c r="I295" s="17">
        <v>35000</v>
      </c>
    </row>
    <row r="296" spans="1:9" x14ac:dyDescent="0.2">
      <c r="A296" s="22"/>
      <c r="B296" s="9"/>
      <c r="C296" s="9"/>
      <c r="D296" s="9"/>
      <c r="E296" s="9" t="str">
        <f t="shared" si="13"/>
        <v/>
      </c>
      <c r="F296" s="10"/>
      <c r="G296" s="10"/>
      <c r="H296" s="11" t="s">
        <v>94</v>
      </c>
      <c r="I296" s="12">
        <f>SUM(I297:I299)</f>
        <v>2700000</v>
      </c>
    </row>
    <row r="297" spans="1:9" x14ac:dyDescent="0.2">
      <c r="A297" s="13">
        <v>1500522</v>
      </c>
      <c r="B297" s="14" t="s">
        <v>89</v>
      </c>
      <c r="C297" s="13" t="s">
        <v>90</v>
      </c>
      <c r="D297" s="13" t="s">
        <v>95</v>
      </c>
      <c r="E297" s="13" t="str">
        <f t="shared" si="13"/>
        <v>1</v>
      </c>
      <c r="F297" s="15">
        <v>1611</v>
      </c>
      <c r="G297" s="15" t="str">
        <f>VLOOKUP(F297,'[1]CAT POSPRE'!$A$2:$C$842,2,FALSE)</f>
        <v>---------</v>
      </c>
      <c r="H297" s="16" t="str">
        <f>VLOOKUP(F297,'[1]CAT POSPRE'!$A$2:$C$842,3,FALSE)</f>
        <v>Previsiones de carácter laboral</v>
      </c>
      <c r="I297" s="17">
        <v>700000</v>
      </c>
    </row>
    <row r="298" spans="1:9" x14ac:dyDescent="0.2">
      <c r="A298" s="13">
        <v>1500522</v>
      </c>
      <c r="B298" s="14" t="s">
        <v>89</v>
      </c>
      <c r="C298" s="13" t="s">
        <v>90</v>
      </c>
      <c r="D298" s="13" t="s">
        <v>95</v>
      </c>
      <c r="E298" s="13" t="str">
        <f t="shared" si="13"/>
        <v>7</v>
      </c>
      <c r="F298" s="15">
        <v>7991</v>
      </c>
      <c r="G298" s="15" t="str">
        <f>VLOOKUP(F298,'[1]CAT POSPRE'!$A$2:$C$842,2,FALSE)</f>
        <v>---------</v>
      </c>
      <c r="H298" s="16" t="str">
        <f>VLOOKUP(F298,'[1]CAT POSPRE'!$A$2:$C$842,3,FALSE)</f>
        <v>Erogaciones complementarias</v>
      </c>
      <c r="I298" s="17">
        <v>0</v>
      </c>
    </row>
    <row r="299" spans="1:9" x14ac:dyDescent="0.2">
      <c r="A299" s="13">
        <v>1500522</v>
      </c>
      <c r="B299" s="14" t="s">
        <v>89</v>
      </c>
      <c r="C299" s="13" t="s">
        <v>90</v>
      </c>
      <c r="D299" s="13" t="s">
        <v>95</v>
      </c>
      <c r="E299" s="13" t="str">
        <f t="shared" si="13"/>
        <v>7</v>
      </c>
      <c r="F299" s="15">
        <v>7991</v>
      </c>
      <c r="G299" s="15" t="str">
        <f>VLOOKUP(F299,'[1]CAT POSPRE'!$A$2:$C$842,2,FALSE)</f>
        <v>---------</v>
      </c>
      <c r="H299" s="16" t="s">
        <v>96</v>
      </c>
      <c r="I299" s="17">
        <v>2000000</v>
      </c>
    </row>
    <row r="300" spans="1:9" x14ac:dyDescent="0.2">
      <c r="A300" s="25"/>
      <c r="B300" s="5"/>
      <c r="C300" s="5"/>
      <c r="D300" s="5"/>
      <c r="E300" s="5" t="str">
        <f t="shared" si="13"/>
        <v/>
      </c>
      <c r="F300" s="6"/>
      <c r="G300" s="6"/>
      <c r="H300" s="7" t="s">
        <v>97</v>
      </c>
      <c r="I300" s="8">
        <f t="shared" ref="I300" si="14">I301</f>
        <v>592549.65</v>
      </c>
    </row>
    <row r="301" spans="1:9" x14ac:dyDescent="0.2">
      <c r="A301" s="22"/>
      <c r="B301" s="9"/>
      <c r="C301" s="9"/>
      <c r="D301" s="9"/>
      <c r="E301" s="9" t="str">
        <f t="shared" si="13"/>
        <v/>
      </c>
      <c r="F301" s="10"/>
      <c r="G301" s="10"/>
      <c r="H301" s="11" t="s">
        <v>97</v>
      </c>
      <c r="I301" s="12">
        <f>SUM(I302:I323)</f>
        <v>592549.65</v>
      </c>
    </row>
    <row r="302" spans="1:9" x14ac:dyDescent="0.2">
      <c r="A302" s="13">
        <v>1500522</v>
      </c>
      <c r="B302" s="14" t="s">
        <v>98</v>
      </c>
      <c r="C302" s="13" t="s">
        <v>90</v>
      </c>
      <c r="D302" s="13" t="s">
        <v>99</v>
      </c>
      <c r="E302" s="13" t="str">
        <f t="shared" si="13"/>
        <v>1</v>
      </c>
      <c r="F302" s="15">
        <v>1131</v>
      </c>
      <c r="G302" s="15">
        <f>VLOOKUP(F302,'[1]CAT POSPRE'!$A$2:$C$842,2,FALSE)</f>
        <v>511101131</v>
      </c>
      <c r="H302" s="16" t="str">
        <f>VLOOKUP(F302,'[1]CAT POSPRE'!$A$2:$C$842,3,FALSE)</f>
        <v>Sueldos Base</v>
      </c>
      <c r="I302" s="17">
        <v>398209.54</v>
      </c>
    </row>
    <row r="303" spans="1:9" x14ac:dyDescent="0.2">
      <c r="A303" s="13">
        <v>1500522</v>
      </c>
      <c r="B303" s="14" t="s">
        <v>98</v>
      </c>
      <c r="C303" s="13" t="s">
        <v>90</v>
      </c>
      <c r="D303" s="13" t="s">
        <v>99</v>
      </c>
      <c r="E303" s="13" t="str">
        <f t="shared" si="13"/>
        <v>1</v>
      </c>
      <c r="F303" s="15">
        <v>1221</v>
      </c>
      <c r="G303" s="15">
        <f>VLOOKUP(F303,'[1]CAT POSPRE'!$A$2:$C$842,2,FALSE)</f>
        <v>511201221</v>
      </c>
      <c r="H303" s="16" t="str">
        <f>VLOOKUP(F303,'[1]CAT POSPRE'!$A$2:$C$842,3,FALSE)</f>
        <v>Remuneraciones para eventuales</v>
      </c>
      <c r="I303" s="17">
        <v>20000</v>
      </c>
    </row>
    <row r="304" spans="1:9" x14ac:dyDescent="0.2">
      <c r="A304" s="13">
        <v>1500522</v>
      </c>
      <c r="B304" s="14" t="s">
        <v>98</v>
      </c>
      <c r="C304" s="13" t="s">
        <v>90</v>
      </c>
      <c r="D304" s="13" t="s">
        <v>99</v>
      </c>
      <c r="E304" s="13" t="str">
        <f t="shared" si="13"/>
        <v>1</v>
      </c>
      <c r="F304" s="15">
        <v>1312</v>
      </c>
      <c r="G304" s="15">
        <f>VLOOKUP(F304,'[1]CAT POSPRE'!$A$2:$C$842,2,FALSE)</f>
        <v>511301312</v>
      </c>
      <c r="H304" s="16" t="str">
        <f>VLOOKUP(F304,'[1]CAT POSPRE'!$A$2:$C$842,3,FALSE)</f>
        <v>Antigüedad</v>
      </c>
      <c r="I304" s="17">
        <v>13273.65</v>
      </c>
    </row>
    <row r="305" spans="1:9" x14ac:dyDescent="0.2">
      <c r="A305" s="13">
        <v>1500522</v>
      </c>
      <c r="B305" s="14" t="s">
        <v>98</v>
      </c>
      <c r="C305" s="13" t="s">
        <v>90</v>
      </c>
      <c r="D305" s="13" t="s">
        <v>99</v>
      </c>
      <c r="E305" s="13" t="str">
        <f t="shared" si="13"/>
        <v>1</v>
      </c>
      <c r="F305" s="15">
        <v>1321</v>
      </c>
      <c r="G305" s="15">
        <f>VLOOKUP(F305,'[1]CAT POSPRE'!$A$2:$C$842,2,FALSE)</f>
        <v>511301321</v>
      </c>
      <c r="H305" s="16" t="str">
        <f>VLOOKUP(F305,'[1]CAT POSPRE'!$A$2:$C$842,3,FALSE)</f>
        <v>Prima Vacacional</v>
      </c>
      <c r="I305" s="17">
        <v>6636.83</v>
      </c>
    </row>
    <row r="306" spans="1:9" x14ac:dyDescent="0.2">
      <c r="A306" s="13">
        <v>1500522</v>
      </c>
      <c r="B306" s="14" t="s">
        <v>98</v>
      </c>
      <c r="C306" s="13" t="s">
        <v>90</v>
      </c>
      <c r="D306" s="13" t="s">
        <v>99</v>
      </c>
      <c r="E306" s="13" t="str">
        <f t="shared" si="13"/>
        <v>1</v>
      </c>
      <c r="F306" s="15">
        <v>1323</v>
      </c>
      <c r="G306" s="15">
        <f>VLOOKUP(F306,'[1]CAT POSPRE'!$A$2:$C$842,2,FALSE)</f>
        <v>511301323</v>
      </c>
      <c r="H306" s="16" t="str">
        <f>VLOOKUP(F306,'[1]CAT POSPRE'!$A$2:$C$842,3,FALSE)</f>
        <v>Gratificación de fin de año</v>
      </c>
      <c r="I306" s="17">
        <v>44245.5</v>
      </c>
    </row>
    <row r="307" spans="1:9" x14ac:dyDescent="0.2">
      <c r="A307" s="13">
        <v>1500522</v>
      </c>
      <c r="B307" s="14" t="s">
        <v>98</v>
      </c>
      <c r="C307" s="13" t="s">
        <v>90</v>
      </c>
      <c r="D307" s="13" t="s">
        <v>99</v>
      </c>
      <c r="E307" s="13" t="str">
        <f t="shared" si="13"/>
        <v>1</v>
      </c>
      <c r="F307" s="15">
        <v>1531</v>
      </c>
      <c r="G307" s="15">
        <f>VLOOKUP(F307,'[1]CAT POSPRE'!$A$2:$C$842,2,FALSE)</f>
        <v>511501531</v>
      </c>
      <c r="H307" s="16" t="str">
        <f>VLOOKUP(F307,'[1]CAT POSPRE'!$A$2:$C$842,3,FALSE)</f>
        <v>Prestaciones de retiro</v>
      </c>
      <c r="I307" s="17">
        <v>33184.129999999997</v>
      </c>
    </row>
    <row r="308" spans="1:9" x14ac:dyDescent="0.2">
      <c r="A308" s="13">
        <v>1500522</v>
      </c>
      <c r="B308" s="14" t="s">
        <v>98</v>
      </c>
      <c r="C308" s="13" t="s">
        <v>90</v>
      </c>
      <c r="D308" s="13" t="s">
        <v>99</v>
      </c>
      <c r="E308" s="13" t="str">
        <f t="shared" si="13"/>
        <v>1</v>
      </c>
      <c r="F308" s="15">
        <v>1541</v>
      </c>
      <c r="G308" s="15">
        <f>VLOOKUP(F308,'[1]CAT POSPRE'!$A$2:$C$842,2,FALSE)</f>
        <v>511501541</v>
      </c>
      <c r="H308" s="16" t="str">
        <f>VLOOKUP(F308,'[1]CAT POSPRE'!$A$2:$C$842,3,FALSE)</f>
        <v>Prestaciones establecidas por CGT</v>
      </c>
      <c r="I308" s="17">
        <v>10000</v>
      </c>
    </row>
    <row r="309" spans="1:9" x14ac:dyDescent="0.2">
      <c r="A309" s="13">
        <v>1500522</v>
      </c>
      <c r="B309" s="19" t="s">
        <v>98</v>
      </c>
      <c r="C309" s="20" t="s">
        <v>90</v>
      </c>
      <c r="D309" s="20" t="s">
        <v>99</v>
      </c>
      <c r="E309" s="20" t="str">
        <f t="shared" si="13"/>
        <v>2</v>
      </c>
      <c r="F309" s="15">
        <v>2111</v>
      </c>
      <c r="G309" s="15">
        <f>VLOOKUP(F309,'[1]CAT POSPRE'!$A$2:$C$842,2,FALSE)</f>
        <v>512102111</v>
      </c>
      <c r="H309" s="16" t="str">
        <f>VLOOKUP(F309,'[1]CAT POSPRE'!$A$2:$C$842,3,FALSE)</f>
        <v>Materiales y útiles de oficina</v>
      </c>
      <c r="I309" s="17">
        <v>8000</v>
      </c>
    </row>
    <row r="310" spans="1:9" x14ac:dyDescent="0.2">
      <c r="A310" s="13">
        <v>1500522</v>
      </c>
      <c r="B310" s="14" t="s">
        <v>98</v>
      </c>
      <c r="C310" s="13" t="s">
        <v>90</v>
      </c>
      <c r="D310" s="13" t="s">
        <v>99</v>
      </c>
      <c r="E310" s="13" t="str">
        <f t="shared" si="13"/>
        <v>2</v>
      </c>
      <c r="F310" s="15">
        <v>2121</v>
      </c>
      <c r="G310" s="15">
        <f>VLOOKUP(F310,'[1]CAT POSPRE'!$A$2:$C$842,2,FALSE)</f>
        <v>512102121</v>
      </c>
      <c r="H310" s="16" t="str">
        <f>VLOOKUP(F310,'[1]CAT POSPRE'!$A$2:$C$842,3,FALSE)</f>
        <v>Materiales y útiles de impresión y reproducción</v>
      </c>
      <c r="I310" s="17">
        <v>8000</v>
      </c>
    </row>
    <row r="311" spans="1:9" x14ac:dyDescent="0.2">
      <c r="A311" s="13">
        <v>1500522</v>
      </c>
      <c r="B311" s="14" t="s">
        <v>98</v>
      </c>
      <c r="C311" s="13" t="s">
        <v>90</v>
      </c>
      <c r="D311" s="13" t="s">
        <v>99</v>
      </c>
      <c r="E311" s="13" t="str">
        <f t="shared" si="13"/>
        <v>2</v>
      </c>
      <c r="F311" s="15">
        <v>2212</v>
      </c>
      <c r="G311" s="15">
        <f>VLOOKUP(F311,'[1]CAT POSPRE'!$A$2:$C$842,2,FALSE)</f>
        <v>512202212</v>
      </c>
      <c r="H311" s="16" t="str">
        <f>VLOOKUP(F311,'[1]CAT POSPRE'!$A$2:$C$842,3,FALSE)</f>
        <v>Prod Alim p pers en instalac de depend y ent</v>
      </c>
      <c r="I311" s="17">
        <v>4000</v>
      </c>
    </row>
    <row r="312" spans="1:9" x14ac:dyDescent="0.2">
      <c r="A312" s="13">
        <v>1500522</v>
      </c>
      <c r="B312" s="14" t="s">
        <v>98</v>
      </c>
      <c r="C312" s="13" t="s">
        <v>90</v>
      </c>
      <c r="D312" s="13" t="s">
        <v>99</v>
      </c>
      <c r="E312" s="13" t="str">
        <f t="shared" si="13"/>
        <v>2</v>
      </c>
      <c r="F312" s="15">
        <v>2491</v>
      </c>
      <c r="G312" s="15">
        <f>VLOOKUP(F312,'[1]CAT POSPRE'!$A$2:$C$842,2,FALSE)</f>
        <v>512402491</v>
      </c>
      <c r="H312" s="16" t="str">
        <f>VLOOKUP(F312,'[1]CAT POSPRE'!$A$2:$C$842,3,FALSE)</f>
        <v>Materiales diversos</v>
      </c>
      <c r="I312" s="17">
        <v>3000</v>
      </c>
    </row>
    <row r="313" spans="1:9" x14ac:dyDescent="0.2">
      <c r="A313" s="13">
        <v>1500522</v>
      </c>
      <c r="B313" s="14" t="s">
        <v>98</v>
      </c>
      <c r="C313" s="13" t="s">
        <v>90</v>
      </c>
      <c r="D313" s="13" t="s">
        <v>99</v>
      </c>
      <c r="E313" s="13" t="str">
        <f t="shared" si="13"/>
        <v>2</v>
      </c>
      <c r="F313" s="15">
        <v>2612</v>
      </c>
      <c r="G313" s="15">
        <f>VLOOKUP(F313,'[1]CAT POSPRE'!$A$2:$C$842,2,FALSE)</f>
        <v>512602612</v>
      </c>
      <c r="H313" s="16" t="str">
        <f>VLOOKUP(F313,'[1]CAT POSPRE'!$A$2:$C$842,3,FALSE)</f>
        <v>Combus Lub y aditivos vehículos Serv Pub</v>
      </c>
      <c r="I313" s="17">
        <v>12000</v>
      </c>
    </row>
    <row r="314" spans="1:9" x14ac:dyDescent="0.2">
      <c r="A314" s="13">
        <v>1500522</v>
      </c>
      <c r="B314" s="14" t="s">
        <v>98</v>
      </c>
      <c r="C314" s="13" t="s">
        <v>90</v>
      </c>
      <c r="D314" s="13" t="s">
        <v>99</v>
      </c>
      <c r="E314" s="13" t="str">
        <f t="shared" si="13"/>
        <v>2</v>
      </c>
      <c r="F314" s="15">
        <v>2711</v>
      </c>
      <c r="G314" s="15">
        <f>VLOOKUP(F314,'[1]CAT POSPRE'!$A$2:$C$842,2,FALSE)</f>
        <v>512702711</v>
      </c>
      <c r="H314" s="16" t="str">
        <f>VLOOKUP(F314,'[1]CAT POSPRE'!$A$2:$C$842,3,FALSE)</f>
        <v>Vestuario y uniformes</v>
      </c>
      <c r="I314" s="17">
        <v>3000</v>
      </c>
    </row>
    <row r="315" spans="1:9" x14ac:dyDescent="0.2">
      <c r="A315" s="13">
        <v>1500522</v>
      </c>
      <c r="B315" s="14" t="s">
        <v>98</v>
      </c>
      <c r="C315" s="13" t="s">
        <v>90</v>
      </c>
      <c r="D315" s="13" t="s">
        <v>99</v>
      </c>
      <c r="E315" s="13" t="str">
        <f t="shared" si="13"/>
        <v>3</v>
      </c>
      <c r="F315" s="15">
        <v>3231</v>
      </c>
      <c r="G315" s="15">
        <f>VLOOKUP(F315,'[1]CAT POSPRE'!$A$2:$C$842,2,FALSE)</f>
        <v>513203231</v>
      </c>
      <c r="H315" s="16" t="str">
        <f>VLOOKUP(F315,'[1]CAT POSPRE'!$A$2:$C$842,3,FALSE)</f>
        <v>Arrendam de Mobil y Eq de administración</v>
      </c>
      <c r="I315" s="17">
        <v>3000</v>
      </c>
    </row>
    <row r="316" spans="1:9" x14ac:dyDescent="0.2">
      <c r="A316" s="13">
        <v>1500522</v>
      </c>
      <c r="B316" s="14" t="s">
        <v>98</v>
      </c>
      <c r="C316" s="13" t="s">
        <v>90</v>
      </c>
      <c r="D316" s="13" t="s">
        <v>99</v>
      </c>
      <c r="E316" s="13" t="str">
        <f t="shared" si="13"/>
        <v>3</v>
      </c>
      <c r="F316" s="15">
        <v>3331</v>
      </c>
      <c r="G316" s="15">
        <f>VLOOKUP(F316,'[1]CAT POSPRE'!$A$2:$C$842,2,FALSE)</f>
        <v>513303331</v>
      </c>
      <c r="H316" s="16" t="str">
        <f>VLOOKUP(F316,'[1]CAT POSPRE'!$A$2:$C$842,3,FALSE)</f>
        <v>Servicios de consultoría administrativa</v>
      </c>
      <c r="I316" s="17">
        <v>0</v>
      </c>
    </row>
    <row r="317" spans="1:9" x14ac:dyDescent="0.2">
      <c r="A317" s="13">
        <v>1500522</v>
      </c>
      <c r="B317" s="14" t="s">
        <v>98</v>
      </c>
      <c r="C317" s="13" t="s">
        <v>90</v>
      </c>
      <c r="D317" s="13" t="s">
        <v>99</v>
      </c>
      <c r="E317" s="13" t="str">
        <f t="shared" si="13"/>
        <v>3</v>
      </c>
      <c r="F317" s="15">
        <v>3511</v>
      </c>
      <c r="G317" s="15">
        <f>VLOOKUP(F317,'[1]CAT POSPRE'!$A$2:$C$842,2,FALSE)</f>
        <v>513503511</v>
      </c>
      <c r="H317" s="16" t="str">
        <f>VLOOKUP(F317,'[1]CAT POSPRE'!$A$2:$C$842,3,FALSE)</f>
        <v>Conservación y mantenimiento de inmuebles</v>
      </c>
      <c r="I317" s="17">
        <v>0</v>
      </c>
    </row>
    <row r="318" spans="1:9" x14ac:dyDescent="0.2">
      <c r="A318" s="13">
        <v>1500522</v>
      </c>
      <c r="B318" s="14" t="s">
        <v>98</v>
      </c>
      <c r="C318" s="13" t="s">
        <v>90</v>
      </c>
      <c r="D318" s="13" t="s">
        <v>99</v>
      </c>
      <c r="E318" s="13" t="str">
        <f t="shared" si="13"/>
        <v>3</v>
      </c>
      <c r="F318" s="15">
        <v>3531</v>
      </c>
      <c r="G318" s="15">
        <f>VLOOKUP(F318,'[1]CAT POSPRE'!$A$2:$C$842,2,FALSE)</f>
        <v>513503531</v>
      </c>
      <c r="H318" s="16" t="str">
        <f>VLOOKUP(F318,'[1]CAT POSPRE'!$A$2:$C$842,3,FALSE)</f>
        <v>Instal Rep y mantto de bienes informáticos</v>
      </c>
      <c r="I318" s="17">
        <v>20000</v>
      </c>
    </row>
    <row r="319" spans="1:9" x14ac:dyDescent="0.2">
      <c r="A319" s="13">
        <v>1500522</v>
      </c>
      <c r="B319" s="19" t="s">
        <v>98</v>
      </c>
      <c r="C319" s="20" t="s">
        <v>90</v>
      </c>
      <c r="D319" s="20" t="s">
        <v>99</v>
      </c>
      <c r="E319" s="20" t="str">
        <f t="shared" si="13"/>
        <v>3</v>
      </c>
      <c r="F319" s="15">
        <v>3751</v>
      </c>
      <c r="G319" s="15">
        <f>VLOOKUP(F319,'[1]CAT POSPRE'!$A$2:$C$842,2,FALSE)</f>
        <v>513703751</v>
      </c>
      <c r="H319" s="16" t="str">
        <f>VLOOKUP(F319,'[1]CAT POSPRE'!$A$2:$C$842,3,FALSE)</f>
        <v>Viáticos nac p Serv pub Desemp funciones ofic</v>
      </c>
      <c r="I319" s="17">
        <v>5000</v>
      </c>
    </row>
    <row r="320" spans="1:9" x14ac:dyDescent="0.2">
      <c r="A320" s="13">
        <v>1500522</v>
      </c>
      <c r="B320" s="14" t="s">
        <v>98</v>
      </c>
      <c r="C320" s="13" t="s">
        <v>90</v>
      </c>
      <c r="D320" s="13" t="s">
        <v>99</v>
      </c>
      <c r="E320" s="13" t="str">
        <f t="shared" si="13"/>
        <v>3</v>
      </c>
      <c r="F320" s="15">
        <v>3791</v>
      </c>
      <c r="G320" s="15">
        <f>VLOOKUP(F320,'[1]CAT POSPRE'!$A$2:$C$842,2,FALSE)</f>
        <v>513703791</v>
      </c>
      <c r="H320" s="16" t="str">
        <f>VLOOKUP(F320,'[1]CAT POSPRE'!$A$2:$C$842,3,FALSE)</f>
        <v>Otros servicios de traslado y hospedaje</v>
      </c>
      <c r="I320" s="17">
        <v>1000</v>
      </c>
    </row>
    <row r="321" spans="1:9" x14ac:dyDescent="0.2">
      <c r="A321" s="13">
        <v>1500522</v>
      </c>
      <c r="B321" s="14" t="s">
        <v>98</v>
      </c>
      <c r="C321" s="13" t="s">
        <v>90</v>
      </c>
      <c r="D321" s="13" t="s">
        <v>99</v>
      </c>
      <c r="E321" s="13" t="str">
        <f t="shared" si="13"/>
        <v>4</v>
      </c>
      <c r="F321" s="15">
        <v>4411</v>
      </c>
      <c r="G321" s="15">
        <f>VLOOKUP(F321,'[1]CAT POSPRE'!$A$2:$C$842,2,FALSE)</f>
        <v>524104411</v>
      </c>
      <c r="H321" s="16" t="str">
        <f>VLOOKUP(F321,'[1]CAT POSPRE'!$A$2:$C$842,3,FALSE)</f>
        <v>Gtos relac con activ cult, dep y ayudas estraordin</v>
      </c>
      <c r="I321" s="17">
        <v>0</v>
      </c>
    </row>
    <row r="322" spans="1:9" x14ac:dyDescent="0.2">
      <c r="A322" s="13">
        <v>1500522</v>
      </c>
      <c r="B322" s="14" t="s">
        <v>98</v>
      </c>
      <c r="C322" s="13" t="s">
        <v>90</v>
      </c>
      <c r="D322" s="13" t="s">
        <v>99</v>
      </c>
      <c r="E322" s="13" t="str">
        <f t="shared" si="13"/>
        <v>5</v>
      </c>
      <c r="F322" s="15">
        <v>5111</v>
      </c>
      <c r="G322" s="15">
        <f>VLOOKUP(F322,'[1]CAT POSPRE'!$A$2:$C$842,2,FALSE)</f>
        <v>124115111</v>
      </c>
      <c r="H322" s="16" t="str">
        <f>VLOOKUP(F322,'[1]CAT POSPRE'!$A$2:$C$842,3,FALSE)</f>
        <v>Muebles de oficina y estantería</v>
      </c>
      <c r="I322" s="17">
        <v>0</v>
      </c>
    </row>
    <row r="323" spans="1:9" x14ac:dyDescent="0.2">
      <c r="A323" s="13">
        <v>1500522</v>
      </c>
      <c r="B323" s="14" t="s">
        <v>98</v>
      </c>
      <c r="C323" s="13" t="s">
        <v>90</v>
      </c>
      <c r="D323" s="13" t="s">
        <v>99</v>
      </c>
      <c r="E323" s="13" t="str">
        <f t="shared" si="13"/>
        <v>5</v>
      </c>
      <c r="F323" s="15">
        <v>5151</v>
      </c>
      <c r="G323" s="15">
        <f>VLOOKUP(F323,'[1]CAT POSPRE'!$A$2:$C$842,2,FALSE)</f>
        <v>124135151</v>
      </c>
      <c r="H323" s="16" t="str">
        <f>VLOOKUP(F323,'[1]CAT POSPRE'!$A$2:$C$842,3,FALSE)</f>
        <v>Computadoras y equipo periférico</v>
      </c>
      <c r="I323" s="17">
        <v>0</v>
      </c>
    </row>
    <row r="324" spans="1:9" x14ac:dyDescent="0.2">
      <c r="A324" s="25"/>
      <c r="B324" s="5"/>
      <c r="C324" s="5"/>
      <c r="D324" s="5"/>
      <c r="E324" s="5" t="str">
        <f t="shared" si="13"/>
        <v/>
      </c>
      <c r="F324" s="6"/>
      <c r="G324" s="6"/>
      <c r="H324" s="7" t="s">
        <v>100</v>
      </c>
      <c r="I324" s="8">
        <f t="shared" ref="I324" si="15">I325</f>
        <v>493381.93</v>
      </c>
    </row>
    <row r="325" spans="1:9" x14ac:dyDescent="0.2">
      <c r="A325" s="22"/>
      <c r="B325" s="9"/>
      <c r="C325" s="9"/>
      <c r="D325" s="9"/>
      <c r="E325" s="9" t="str">
        <f t="shared" si="13"/>
        <v/>
      </c>
      <c r="F325" s="10"/>
      <c r="G325" s="10"/>
      <c r="H325" s="11" t="s">
        <v>100</v>
      </c>
      <c r="I325" s="12">
        <f>SUM(I326:I345)</f>
        <v>493381.93</v>
      </c>
    </row>
    <row r="326" spans="1:9" x14ac:dyDescent="0.2">
      <c r="A326" s="13">
        <v>1500522</v>
      </c>
      <c r="B326" s="14" t="s">
        <v>101</v>
      </c>
      <c r="C326" s="13" t="s">
        <v>90</v>
      </c>
      <c r="D326" s="13" t="s">
        <v>102</v>
      </c>
      <c r="E326" s="13" t="str">
        <f t="shared" si="13"/>
        <v>1</v>
      </c>
      <c r="F326" s="15">
        <v>1131</v>
      </c>
      <c r="G326" s="15">
        <f>VLOOKUP(F326,'[1]CAT POSPRE'!$A$2:$C$842,2,FALSE)</f>
        <v>511101131</v>
      </c>
      <c r="H326" s="16" t="str">
        <f>VLOOKUP(F326,'[1]CAT POSPRE'!$A$2:$C$842,3,FALSE)</f>
        <v>Sueldos Base</v>
      </c>
      <c r="I326" s="17">
        <v>331378.34000000003</v>
      </c>
    </row>
    <row r="327" spans="1:9" x14ac:dyDescent="0.2">
      <c r="A327" s="13">
        <v>1500522</v>
      </c>
      <c r="B327" s="14" t="s">
        <v>101</v>
      </c>
      <c r="C327" s="13" t="s">
        <v>90</v>
      </c>
      <c r="D327" s="13" t="s">
        <v>102</v>
      </c>
      <c r="E327" s="13" t="str">
        <f t="shared" si="13"/>
        <v>1</v>
      </c>
      <c r="F327" s="15">
        <v>1312</v>
      </c>
      <c r="G327" s="15">
        <f>VLOOKUP(F327,'[1]CAT POSPRE'!$A$2:$C$842,2,FALSE)</f>
        <v>511301312</v>
      </c>
      <c r="H327" s="16" t="str">
        <f>VLOOKUP(F327,'[1]CAT POSPRE'!$A$2:$C$842,3,FALSE)</f>
        <v>Antigüedad</v>
      </c>
      <c r="I327" s="17">
        <v>11045.94</v>
      </c>
    </row>
    <row r="328" spans="1:9" x14ac:dyDescent="0.2">
      <c r="A328" s="13">
        <v>1500522</v>
      </c>
      <c r="B328" s="14" t="s">
        <v>101</v>
      </c>
      <c r="C328" s="13" t="s">
        <v>90</v>
      </c>
      <c r="D328" s="13" t="s">
        <v>102</v>
      </c>
      <c r="E328" s="13" t="str">
        <f t="shared" si="13"/>
        <v>1</v>
      </c>
      <c r="F328" s="15">
        <v>1321</v>
      </c>
      <c r="G328" s="15">
        <f>VLOOKUP(F328,'[1]CAT POSPRE'!$A$2:$C$842,2,FALSE)</f>
        <v>511301321</v>
      </c>
      <c r="H328" s="16" t="str">
        <f>VLOOKUP(F328,'[1]CAT POSPRE'!$A$2:$C$842,3,FALSE)</f>
        <v>Prima Vacacional</v>
      </c>
      <c r="I328" s="17">
        <v>5522.97</v>
      </c>
    </row>
    <row r="329" spans="1:9" x14ac:dyDescent="0.2">
      <c r="A329" s="13">
        <v>1500522</v>
      </c>
      <c r="B329" s="14" t="s">
        <v>101</v>
      </c>
      <c r="C329" s="13" t="s">
        <v>90</v>
      </c>
      <c r="D329" s="13" t="s">
        <v>102</v>
      </c>
      <c r="E329" s="13" t="str">
        <f t="shared" si="13"/>
        <v>1</v>
      </c>
      <c r="F329" s="15">
        <v>1323</v>
      </c>
      <c r="G329" s="15">
        <f>VLOOKUP(F329,'[1]CAT POSPRE'!$A$2:$C$842,2,FALSE)</f>
        <v>511301323</v>
      </c>
      <c r="H329" s="16" t="str">
        <f>VLOOKUP(F329,'[1]CAT POSPRE'!$A$2:$C$842,3,FALSE)</f>
        <v>Gratificación de fin de año</v>
      </c>
      <c r="I329" s="17">
        <v>36819.82</v>
      </c>
    </row>
    <row r="330" spans="1:9" x14ac:dyDescent="0.2">
      <c r="A330" s="13">
        <v>1500522</v>
      </c>
      <c r="B330" s="19" t="s">
        <v>101</v>
      </c>
      <c r="C330" s="20" t="s">
        <v>90</v>
      </c>
      <c r="D330" s="20" t="s">
        <v>102</v>
      </c>
      <c r="E330" s="20" t="str">
        <f t="shared" si="13"/>
        <v>1</v>
      </c>
      <c r="F330" s="15">
        <v>1531</v>
      </c>
      <c r="G330" s="15">
        <f>VLOOKUP(F330,'[1]CAT POSPRE'!$A$2:$C$842,2,FALSE)</f>
        <v>511501531</v>
      </c>
      <c r="H330" s="16" t="str">
        <f>VLOOKUP(F330,'[1]CAT POSPRE'!$A$2:$C$842,3,FALSE)</f>
        <v>Prestaciones de retiro</v>
      </c>
      <c r="I330" s="17">
        <v>27614.86</v>
      </c>
    </row>
    <row r="331" spans="1:9" x14ac:dyDescent="0.2">
      <c r="A331" s="13">
        <v>1500522</v>
      </c>
      <c r="B331" s="14" t="s">
        <v>101</v>
      </c>
      <c r="C331" s="13" t="s">
        <v>90</v>
      </c>
      <c r="D331" s="13" t="s">
        <v>102</v>
      </c>
      <c r="E331" s="13" t="str">
        <f t="shared" si="13"/>
        <v>1</v>
      </c>
      <c r="F331" s="15">
        <v>1541</v>
      </c>
      <c r="G331" s="15">
        <f>VLOOKUP(F331,'[1]CAT POSPRE'!$A$2:$C$842,2,FALSE)</f>
        <v>511501541</v>
      </c>
      <c r="H331" s="16" t="str">
        <f>VLOOKUP(F331,'[1]CAT POSPRE'!$A$2:$C$842,3,FALSE)</f>
        <v>Prestaciones establecidas por CGT</v>
      </c>
      <c r="I331" s="17">
        <v>10000</v>
      </c>
    </row>
    <row r="332" spans="1:9" x14ac:dyDescent="0.2">
      <c r="A332" s="13">
        <v>1500522</v>
      </c>
      <c r="B332" s="14" t="s">
        <v>101</v>
      </c>
      <c r="C332" s="13" t="s">
        <v>90</v>
      </c>
      <c r="D332" s="13" t="s">
        <v>102</v>
      </c>
      <c r="E332" s="13" t="str">
        <f t="shared" si="13"/>
        <v>2</v>
      </c>
      <c r="F332" s="15">
        <v>2111</v>
      </c>
      <c r="G332" s="15">
        <f>VLOOKUP(F332,'[1]CAT POSPRE'!$A$2:$C$842,2,FALSE)</f>
        <v>512102111</v>
      </c>
      <c r="H332" s="16" t="str">
        <f>VLOOKUP(F332,'[1]CAT POSPRE'!$A$2:$C$842,3,FALSE)</f>
        <v>Materiales y útiles de oficina</v>
      </c>
      <c r="I332" s="17">
        <v>7000</v>
      </c>
    </row>
    <row r="333" spans="1:9" x14ac:dyDescent="0.2">
      <c r="A333" s="13">
        <v>1500522</v>
      </c>
      <c r="B333" s="14" t="s">
        <v>101</v>
      </c>
      <c r="C333" s="13" t="s">
        <v>90</v>
      </c>
      <c r="D333" s="13" t="s">
        <v>102</v>
      </c>
      <c r="E333" s="13" t="str">
        <f t="shared" si="13"/>
        <v>2</v>
      </c>
      <c r="F333" s="15">
        <v>2121</v>
      </c>
      <c r="G333" s="15">
        <f>VLOOKUP(F333,'[1]CAT POSPRE'!$A$2:$C$842,2,FALSE)</f>
        <v>512102121</v>
      </c>
      <c r="H333" s="16" t="str">
        <f>VLOOKUP(F333,'[1]CAT POSPRE'!$A$2:$C$842,3,FALSE)</f>
        <v>Materiales y útiles de impresión y reproducción</v>
      </c>
      <c r="I333" s="17">
        <v>5000</v>
      </c>
    </row>
    <row r="334" spans="1:9" x14ac:dyDescent="0.2">
      <c r="A334" s="13">
        <v>1500522</v>
      </c>
      <c r="B334" s="14" t="s">
        <v>101</v>
      </c>
      <c r="C334" s="13" t="s">
        <v>90</v>
      </c>
      <c r="D334" s="13" t="s">
        <v>102</v>
      </c>
      <c r="E334" s="13" t="str">
        <f t="shared" si="13"/>
        <v>2</v>
      </c>
      <c r="F334" s="15">
        <v>2212</v>
      </c>
      <c r="G334" s="15">
        <f>VLOOKUP(F334,'[1]CAT POSPRE'!$A$2:$C$842,2,FALSE)</f>
        <v>512202212</v>
      </c>
      <c r="H334" s="16" t="str">
        <f>VLOOKUP(F334,'[1]CAT POSPRE'!$A$2:$C$842,3,FALSE)</f>
        <v>Prod Alim p pers en instalac de depend y ent</v>
      </c>
      <c r="I334" s="17">
        <v>7000</v>
      </c>
    </row>
    <row r="335" spans="1:9" x14ac:dyDescent="0.2">
      <c r="A335" s="13">
        <v>1500522</v>
      </c>
      <c r="B335" s="14" t="s">
        <v>101</v>
      </c>
      <c r="C335" s="13" t="s">
        <v>90</v>
      </c>
      <c r="D335" s="13" t="s">
        <v>102</v>
      </c>
      <c r="E335" s="13" t="str">
        <f t="shared" si="13"/>
        <v>2</v>
      </c>
      <c r="F335" s="15">
        <v>2491</v>
      </c>
      <c r="G335" s="15">
        <f>VLOOKUP(F335,'[1]CAT POSPRE'!$A$2:$C$842,2,FALSE)</f>
        <v>512402491</v>
      </c>
      <c r="H335" s="16" t="str">
        <f>VLOOKUP(F335,'[1]CAT POSPRE'!$A$2:$C$842,3,FALSE)</f>
        <v>Materiales diversos</v>
      </c>
      <c r="I335" s="17">
        <v>4000</v>
      </c>
    </row>
    <row r="336" spans="1:9" x14ac:dyDescent="0.2">
      <c r="A336" s="13">
        <v>1500522</v>
      </c>
      <c r="B336" s="14" t="s">
        <v>101</v>
      </c>
      <c r="C336" s="13" t="s">
        <v>90</v>
      </c>
      <c r="D336" s="13" t="s">
        <v>102</v>
      </c>
      <c r="E336" s="13" t="str">
        <f t="shared" si="13"/>
        <v>2</v>
      </c>
      <c r="F336" s="15">
        <v>2612</v>
      </c>
      <c r="G336" s="15">
        <f>VLOOKUP(F336,'[1]CAT POSPRE'!$A$2:$C$842,2,FALSE)</f>
        <v>512602612</v>
      </c>
      <c r="H336" s="16" t="str">
        <f>VLOOKUP(F336,'[1]CAT POSPRE'!$A$2:$C$842,3,FALSE)</f>
        <v>Combus Lub y aditivos vehículos Serv Pub</v>
      </c>
      <c r="I336" s="17">
        <v>20000</v>
      </c>
    </row>
    <row r="337" spans="1:9" x14ac:dyDescent="0.2">
      <c r="A337" s="13">
        <v>1500522</v>
      </c>
      <c r="B337" s="14" t="s">
        <v>101</v>
      </c>
      <c r="C337" s="13" t="s">
        <v>90</v>
      </c>
      <c r="D337" s="13" t="s">
        <v>102</v>
      </c>
      <c r="E337" s="13" t="str">
        <f t="shared" si="13"/>
        <v>2</v>
      </c>
      <c r="F337" s="15">
        <v>2711</v>
      </c>
      <c r="G337" s="15">
        <f>VLOOKUP(F337,'[1]CAT POSPRE'!$A$2:$C$842,2,FALSE)</f>
        <v>512702711</v>
      </c>
      <c r="H337" s="16" t="str">
        <f>VLOOKUP(F337,'[1]CAT POSPRE'!$A$2:$C$842,3,FALSE)</f>
        <v>Vestuario y uniformes</v>
      </c>
      <c r="I337" s="17">
        <v>7000</v>
      </c>
    </row>
    <row r="338" spans="1:9" x14ac:dyDescent="0.2">
      <c r="A338" s="13">
        <v>1500522</v>
      </c>
      <c r="B338" s="14" t="s">
        <v>101</v>
      </c>
      <c r="C338" s="13" t="s">
        <v>90</v>
      </c>
      <c r="D338" s="13" t="s">
        <v>102</v>
      </c>
      <c r="E338" s="13" t="str">
        <f t="shared" si="13"/>
        <v>2</v>
      </c>
      <c r="F338" s="15">
        <v>2941</v>
      </c>
      <c r="G338" s="15">
        <f>VLOOKUP(F338,'[1]CAT POSPRE'!$A$2:$C$842,2,FALSE)</f>
        <v>512902941</v>
      </c>
      <c r="H338" s="16" t="str">
        <f>VLOOKUP(F338,'[1]CAT POSPRE'!$A$2:$C$842,3,FALSE)</f>
        <v>Ref y Acces men Eq cómputo y tecn de la Info</v>
      </c>
      <c r="I338" s="17">
        <v>2000</v>
      </c>
    </row>
    <row r="339" spans="1:9" x14ac:dyDescent="0.2">
      <c r="A339" s="13">
        <v>1500522</v>
      </c>
      <c r="B339" s="14" t="s">
        <v>101</v>
      </c>
      <c r="C339" s="13" t="s">
        <v>90</v>
      </c>
      <c r="D339" s="13" t="s">
        <v>102</v>
      </c>
      <c r="E339" s="13" t="str">
        <f t="shared" si="13"/>
        <v>3</v>
      </c>
      <c r="F339" s="15">
        <v>3231</v>
      </c>
      <c r="G339" s="15">
        <f>VLOOKUP(F339,'[1]CAT POSPRE'!$A$2:$C$842,2,FALSE)</f>
        <v>513203231</v>
      </c>
      <c r="H339" s="16" t="str">
        <f>VLOOKUP(F339,'[1]CAT POSPRE'!$A$2:$C$842,3,FALSE)</f>
        <v>Arrendam de Mobil y Eq de administración</v>
      </c>
      <c r="I339" s="17">
        <v>1000</v>
      </c>
    </row>
    <row r="340" spans="1:9" x14ac:dyDescent="0.2">
      <c r="A340" s="13">
        <v>1500522</v>
      </c>
      <c r="B340" s="14" t="s">
        <v>101</v>
      </c>
      <c r="C340" s="13" t="s">
        <v>90</v>
      </c>
      <c r="D340" s="13" t="s">
        <v>102</v>
      </c>
      <c r="E340" s="13" t="str">
        <f t="shared" si="13"/>
        <v>3</v>
      </c>
      <c r="F340" s="15">
        <v>3531</v>
      </c>
      <c r="G340" s="15">
        <f>VLOOKUP(F340,'[1]CAT POSPRE'!$A$2:$C$842,2,FALSE)</f>
        <v>513503531</v>
      </c>
      <c r="H340" s="16" t="str">
        <f>VLOOKUP(F340,'[1]CAT POSPRE'!$A$2:$C$842,3,FALSE)</f>
        <v>Instal Rep y mantto de bienes informáticos</v>
      </c>
      <c r="I340" s="17">
        <v>1000</v>
      </c>
    </row>
    <row r="341" spans="1:9" x14ac:dyDescent="0.2">
      <c r="A341" s="13">
        <v>1500522</v>
      </c>
      <c r="B341" s="14" t="s">
        <v>101</v>
      </c>
      <c r="C341" s="13" t="s">
        <v>90</v>
      </c>
      <c r="D341" s="13" t="s">
        <v>102</v>
      </c>
      <c r="E341" s="13" t="str">
        <f t="shared" si="13"/>
        <v>3</v>
      </c>
      <c r="F341" s="15">
        <v>3551</v>
      </c>
      <c r="G341" s="15">
        <f>VLOOKUP(F341,'[1]CAT POSPRE'!$A$2:$C$842,2,FALSE)</f>
        <v>513503551</v>
      </c>
      <c r="H341" s="16" t="str">
        <f>VLOOKUP(F341,'[1]CAT POSPRE'!$A$2:$C$842,3,FALSE)</f>
        <v>Mantto y conserv Veh terrestres aéreos mariti</v>
      </c>
      <c r="I341" s="17">
        <v>10000</v>
      </c>
    </row>
    <row r="342" spans="1:9" x14ac:dyDescent="0.2">
      <c r="A342" s="13">
        <v>1500522</v>
      </c>
      <c r="B342" s="14" t="s">
        <v>101</v>
      </c>
      <c r="C342" s="13" t="s">
        <v>90</v>
      </c>
      <c r="D342" s="13" t="s">
        <v>102</v>
      </c>
      <c r="E342" s="13" t="str">
        <f t="shared" si="13"/>
        <v>3</v>
      </c>
      <c r="F342" s="15">
        <v>3751</v>
      </c>
      <c r="G342" s="15">
        <f>VLOOKUP(F342,'[1]CAT POSPRE'!$A$2:$C$842,2,FALSE)</f>
        <v>513703751</v>
      </c>
      <c r="H342" s="16" t="str">
        <f>VLOOKUP(F342,'[1]CAT POSPRE'!$A$2:$C$842,3,FALSE)</f>
        <v>Viáticos nac p Serv pub Desemp funciones ofic</v>
      </c>
      <c r="I342" s="17">
        <v>5000</v>
      </c>
    </row>
    <row r="343" spans="1:9" x14ac:dyDescent="0.2">
      <c r="A343" s="13">
        <v>1500522</v>
      </c>
      <c r="B343" s="14" t="s">
        <v>101</v>
      </c>
      <c r="C343" s="13" t="s">
        <v>90</v>
      </c>
      <c r="D343" s="13" t="s">
        <v>102</v>
      </c>
      <c r="E343" s="13" t="str">
        <f t="shared" si="13"/>
        <v>3</v>
      </c>
      <c r="F343" s="15">
        <v>3791</v>
      </c>
      <c r="G343" s="15">
        <f>VLOOKUP(F343,'[1]CAT POSPRE'!$A$2:$C$842,2,FALSE)</f>
        <v>513703791</v>
      </c>
      <c r="H343" s="16" t="str">
        <f>VLOOKUP(F343,'[1]CAT POSPRE'!$A$2:$C$842,3,FALSE)</f>
        <v>Otros servicios de traslado y hospedaje</v>
      </c>
      <c r="I343" s="17">
        <v>2000</v>
      </c>
    </row>
    <row r="344" spans="1:9" x14ac:dyDescent="0.2">
      <c r="A344" s="13">
        <v>1500522</v>
      </c>
      <c r="B344" s="14" t="s">
        <v>101</v>
      </c>
      <c r="C344" s="13" t="s">
        <v>90</v>
      </c>
      <c r="D344" s="13" t="s">
        <v>102</v>
      </c>
      <c r="E344" s="13" t="str">
        <f t="shared" si="13"/>
        <v>5</v>
      </c>
      <c r="F344" s="15">
        <v>5111</v>
      </c>
      <c r="G344" s="15">
        <f>VLOOKUP(F344,'[1]CAT POSPRE'!$A$2:$C$842,2,FALSE)</f>
        <v>124115111</v>
      </c>
      <c r="H344" s="16" t="str">
        <f>VLOOKUP(F344,'[1]CAT POSPRE'!$A$2:$C$842,3,FALSE)</f>
        <v>Muebles de oficina y estantería</v>
      </c>
      <c r="I344" s="17">
        <v>0</v>
      </c>
    </row>
    <row r="345" spans="1:9" x14ac:dyDescent="0.2">
      <c r="A345" s="13">
        <v>1500522</v>
      </c>
      <c r="B345" s="14" t="s">
        <v>101</v>
      </c>
      <c r="C345" s="13" t="s">
        <v>90</v>
      </c>
      <c r="D345" s="13" t="s">
        <v>102</v>
      </c>
      <c r="E345" s="13" t="str">
        <f t="shared" si="13"/>
        <v>5</v>
      </c>
      <c r="F345" s="15">
        <v>5151</v>
      </c>
      <c r="G345" s="15">
        <f>VLOOKUP(F345,'[1]CAT POSPRE'!$A$2:$C$842,2,FALSE)</f>
        <v>124135151</v>
      </c>
      <c r="H345" s="16" t="str">
        <f>VLOOKUP(F345,'[1]CAT POSPRE'!$A$2:$C$842,3,FALSE)</f>
        <v>Computadoras y equipo periférico</v>
      </c>
      <c r="I345" s="17">
        <v>0</v>
      </c>
    </row>
    <row r="346" spans="1:9" x14ac:dyDescent="0.2">
      <c r="A346" s="25"/>
      <c r="B346" s="5"/>
      <c r="C346" s="5"/>
      <c r="D346" s="5"/>
      <c r="E346" s="5" t="str">
        <f t="shared" si="13"/>
        <v/>
      </c>
      <c r="F346" s="6"/>
      <c r="G346" s="6"/>
      <c r="H346" s="7" t="s">
        <v>103</v>
      </c>
      <c r="I346" s="8">
        <f t="shared" ref="I346" si="16">I347</f>
        <v>769362.29</v>
      </c>
    </row>
    <row r="347" spans="1:9" x14ac:dyDescent="0.2">
      <c r="A347" s="22"/>
      <c r="B347" s="9"/>
      <c r="C347" s="9"/>
      <c r="D347" s="9"/>
      <c r="E347" s="9" t="str">
        <f t="shared" si="13"/>
        <v/>
      </c>
      <c r="F347" s="10"/>
      <c r="G347" s="10"/>
      <c r="H347" s="11" t="s">
        <v>103</v>
      </c>
      <c r="I347" s="12">
        <f>SUM(I348:I367)</f>
        <v>769362.29</v>
      </c>
    </row>
    <row r="348" spans="1:9" x14ac:dyDescent="0.2">
      <c r="A348" s="13">
        <v>1500522</v>
      </c>
      <c r="B348" s="14" t="s">
        <v>104</v>
      </c>
      <c r="C348" s="13" t="s">
        <v>105</v>
      </c>
      <c r="D348" s="13" t="s">
        <v>106</v>
      </c>
      <c r="E348" s="13" t="str">
        <f t="shared" ref="E348:E415" si="17">MID(F348,1,1)</f>
        <v>1</v>
      </c>
      <c r="F348" s="15">
        <v>1131</v>
      </c>
      <c r="G348" s="15">
        <f>VLOOKUP(F348,'[1]CAT POSPRE'!$A$2:$C$842,2,FALSE)</f>
        <v>511101131</v>
      </c>
      <c r="H348" s="16" t="str">
        <f>VLOOKUP(F348,'[1]CAT POSPRE'!$A$2:$C$842,3,FALSE)</f>
        <v>Sueldos Base</v>
      </c>
      <c r="I348" s="17">
        <v>553389.34</v>
      </c>
    </row>
    <row r="349" spans="1:9" x14ac:dyDescent="0.2">
      <c r="A349" s="13">
        <v>1500522</v>
      </c>
      <c r="B349" s="14" t="s">
        <v>104</v>
      </c>
      <c r="C349" s="13" t="s">
        <v>105</v>
      </c>
      <c r="D349" s="13" t="s">
        <v>106</v>
      </c>
      <c r="E349" s="13" t="str">
        <f t="shared" si="17"/>
        <v>1</v>
      </c>
      <c r="F349" s="15">
        <v>1312</v>
      </c>
      <c r="G349" s="15">
        <f>VLOOKUP(F349,'[1]CAT POSPRE'!$A$2:$C$842,2,FALSE)</f>
        <v>511301312</v>
      </c>
      <c r="H349" s="16" t="str">
        <f>VLOOKUP(F349,'[1]CAT POSPRE'!$A$2:$C$842,3,FALSE)</f>
        <v>Antigüedad</v>
      </c>
      <c r="I349" s="17">
        <v>18446.310000000001</v>
      </c>
    </row>
    <row r="350" spans="1:9" x14ac:dyDescent="0.2">
      <c r="A350" s="13">
        <v>1500522</v>
      </c>
      <c r="B350" s="14" t="s">
        <v>104</v>
      </c>
      <c r="C350" s="13" t="s">
        <v>105</v>
      </c>
      <c r="D350" s="13" t="s">
        <v>106</v>
      </c>
      <c r="E350" s="13" t="str">
        <f t="shared" si="17"/>
        <v>1</v>
      </c>
      <c r="F350" s="15">
        <v>1321</v>
      </c>
      <c r="G350" s="15">
        <f>VLOOKUP(F350,'[1]CAT POSPRE'!$A$2:$C$842,2,FALSE)</f>
        <v>511301321</v>
      </c>
      <c r="H350" s="16" t="str">
        <f>VLOOKUP(F350,'[1]CAT POSPRE'!$A$2:$C$842,3,FALSE)</f>
        <v>Prima Vacacional</v>
      </c>
      <c r="I350" s="17">
        <v>9223.16</v>
      </c>
    </row>
    <row r="351" spans="1:9" x14ac:dyDescent="0.2">
      <c r="A351" s="13">
        <v>1500522</v>
      </c>
      <c r="B351" s="14" t="s">
        <v>104</v>
      </c>
      <c r="C351" s="13" t="s">
        <v>105</v>
      </c>
      <c r="D351" s="13" t="s">
        <v>106</v>
      </c>
      <c r="E351" s="13" t="str">
        <f t="shared" si="17"/>
        <v>1</v>
      </c>
      <c r="F351" s="15">
        <v>1323</v>
      </c>
      <c r="G351" s="15">
        <f>VLOOKUP(F351,'[1]CAT POSPRE'!$A$2:$C$842,2,FALSE)</f>
        <v>511301323</v>
      </c>
      <c r="H351" s="16" t="str">
        <f>VLOOKUP(F351,'[1]CAT POSPRE'!$A$2:$C$842,3,FALSE)</f>
        <v>Gratificación de fin de año</v>
      </c>
      <c r="I351" s="17">
        <v>61487.7</v>
      </c>
    </row>
    <row r="352" spans="1:9" x14ac:dyDescent="0.2">
      <c r="A352" s="13">
        <v>1500522</v>
      </c>
      <c r="B352" s="19" t="s">
        <v>104</v>
      </c>
      <c r="C352" s="20" t="s">
        <v>105</v>
      </c>
      <c r="D352" s="20" t="s">
        <v>106</v>
      </c>
      <c r="E352" s="20" t="str">
        <f t="shared" si="17"/>
        <v>1</v>
      </c>
      <c r="F352" s="15">
        <v>1531</v>
      </c>
      <c r="G352" s="15">
        <f>VLOOKUP(F352,'[1]CAT POSPRE'!$A$2:$C$842,2,FALSE)</f>
        <v>511501531</v>
      </c>
      <c r="H352" s="16" t="str">
        <f>VLOOKUP(F352,'[1]CAT POSPRE'!$A$2:$C$842,3,FALSE)</f>
        <v>Prestaciones de retiro</v>
      </c>
      <c r="I352" s="17">
        <v>46115.78</v>
      </c>
    </row>
    <row r="353" spans="1:9" x14ac:dyDescent="0.2">
      <c r="A353" s="13">
        <v>1500522</v>
      </c>
      <c r="B353" s="19" t="s">
        <v>104</v>
      </c>
      <c r="C353" s="20" t="s">
        <v>105</v>
      </c>
      <c r="D353" s="20" t="s">
        <v>106</v>
      </c>
      <c r="E353" s="20" t="str">
        <f t="shared" si="17"/>
        <v>1</v>
      </c>
      <c r="F353" s="15">
        <v>1541</v>
      </c>
      <c r="G353" s="15">
        <f>VLOOKUP(F353,'[1]CAT POSPRE'!$A$2:$C$842,2,FALSE)</f>
        <v>511501541</v>
      </c>
      <c r="H353" s="16" t="str">
        <f>VLOOKUP(F353,'[1]CAT POSPRE'!$A$2:$C$842,3,FALSE)</f>
        <v>Prestaciones establecidas por CGT</v>
      </c>
      <c r="I353" s="17">
        <v>10000</v>
      </c>
    </row>
    <row r="354" spans="1:9" x14ac:dyDescent="0.2">
      <c r="A354" s="13">
        <v>1500522</v>
      </c>
      <c r="B354" s="14" t="s">
        <v>104</v>
      </c>
      <c r="C354" s="13" t="s">
        <v>105</v>
      </c>
      <c r="D354" s="13" t="s">
        <v>106</v>
      </c>
      <c r="E354" s="13" t="str">
        <f t="shared" si="17"/>
        <v>2</v>
      </c>
      <c r="F354" s="15">
        <v>2111</v>
      </c>
      <c r="G354" s="15">
        <f>VLOOKUP(F354,'[1]CAT POSPRE'!$A$2:$C$842,2,FALSE)</f>
        <v>512102111</v>
      </c>
      <c r="H354" s="16" t="str">
        <f>VLOOKUP(F354,'[1]CAT POSPRE'!$A$2:$C$842,3,FALSE)</f>
        <v>Materiales y útiles de oficina</v>
      </c>
      <c r="I354" s="17">
        <v>16000</v>
      </c>
    </row>
    <row r="355" spans="1:9" x14ac:dyDescent="0.2">
      <c r="A355" s="13">
        <v>1500522</v>
      </c>
      <c r="B355" s="19" t="s">
        <v>104</v>
      </c>
      <c r="C355" s="20" t="s">
        <v>105</v>
      </c>
      <c r="D355" s="20" t="s">
        <v>106</v>
      </c>
      <c r="E355" s="20" t="str">
        <f t="shared" si="17"/>
        <v>2</v>
      </c>
      <c r="F355" s="15">
        <v>2121</v>
      </c>
      <c r="G355" s="15">
        <f>VLOOKUP(F355,'[1]CAT POSPRE'!$A$2:$C$842,2,FALSE)</f>
        <v>512102121</v>
      </c>
      <c r="H355" s="16" t="str">
        <f>VLOOKUP(F355,'[1]CAT POSPRE'!$A$2:$C$842,3,FALSE)</f>
        <v>Materiales y útiles de impresión y reproducción</v>
      </c>
      <c r="I355" s="17">
        <v>4000</v>
      </c>
    </row>
    <row r="356" spans="1:9" x14ac:dyDescent="0.2">
      <c r="A356" s="13">
        <v>1500522</v>
      </c>
      <c r="B356" s="14" t="s">
        <v>104</v>
      </c>
      <c r="C356" s="13" t="s">
        <v>105</v>
      </c>
      <c r="D356" s="13" t="s">
        <v>106</v>
      </c>
      <c r="E356" s="13" t="str">
        <f t="shared" si="17"/>
        <v>2</v>
      </c>
      <c r="F356" s="15">
        <v>2212</v>
      </c>
      <c r="G356" s="15">
        <f>VLOOKUP(F356,'[1]CAT POSPRE'!$A$2:$C$842,2,FALSE)</f>
        <v>512202212</v>
      </c>
      <c r="H356" s="16" t="str">
        <f>VLOOKUP(F356,'[1]CAT POSPRE'!$A$2:$C$842,3,FALSE)</f>
        <v>Prod Alim p pers en instalac de depend y ent</v>
      </c>
      <c r="I356" s="17">
        <v>8500</v>
      </c>
    </row>
    <row r="357" spans="1:9" x14ac:dyDescent="0.2">
      <c r="A357" s="13">
        <v>1500522</v>
      </c>
      <c r="B357" s="14" t="s">
        <v>104</v>
      </c>
      <c r="C357" s="13" t="s">
        <v>105</v>
      </c>
      <c r="D357" s="13" t="s">
        <v>106</v>
      </c>
      <c r="E357" s="13" t="str">
        <f t="shared" si="17"/>
        <v>2</v>
      </c>
      <c r="F357" s="15">
        <v>2491</v>
      </c>
      <c r="G357" s="15">
        <f>VLOOKUP(F357,'[1]CAT POSPRE'!$A$2:$C$842,2,FALSE)</f>
        <v>512402491</v>
      </c>
      <c r="H357" s="16" t="str">
        <f>VLOOKUP(F357,'[1]CAT POSPRE'!$A$2:$C$842,3,FALSE)</f>
        <v>Materiales diversos</v>
      </c>
      <c r="I357" s="17">
        <v>700</v>
      </c>
    </row>
    <row r="358" spans="1:9" x14ac:dyDescent="0.2">
      <c r="A358" s="13">
        <v>1500522</v>
      </c>
      <c r="B358" s="14" t="s">
        <v>104</v>
      </c>
      <c r="C358" s="13" t="s">
        <v>105</v>
      </c>
      <c r="D358" s="13" t="s">
        <v>106</v>
      </c>
      <c r="E358" s="13" t="str">
        <f t="shared" si="17"/>
        <v>2</v>
      </c>
      <c r="F358" s="15">
        <v>2612</v>
      </c>
      <c r="G358" s="15">
        <f>VLOOKUP(F358,'[1]CAT POSPRE'!$A$2:$C$842,2,FALSE)</f>
        <v>512602612</v>
      </c>
      <c r="H358" s="16" t="str">
        <f>VLOOKUP(F358,'[1]CAT POSPRE'!$A$2:$C$842,3,FALSE)</f>
        <v>Combus Lub y aditivos vehículos Serv Pub</v>
      </c>
      <c r="I358" s="17">
        <v>20000</v>
      </c>
    </row>
    <row r="359" spans="1:9" x14ac:dyDescent="0.2">
      <c r="A359" s="13">
        <v>1500522</v>
      </c>
      <c r="B359" s="14" t="s">
        <v>104</v>
      </c>
      <c r="C359" s="13" t="s">
        <v>105</v>
      </c>
      <c r="D359" s="13" t="s">
        <v>106</v>
      </c>
      <c r="E359" s="13" t="str">
        <f t="shared" si="17"/>
        <v>2</v>
      </c>
      <c r="F359" s="15">
        <v>2941</v>
      </c>
      <c r="G359" s="15">
        <f>VLOOKUP(F359,'[1]CAT POSPRE'!$A$2:$C$842,2,FALSE)</f>
        <v>512902941</v>
      </c>
      <c r="H359" s="16" t="str">
        <f>VLOOKUP(F359,'[1]CAT POSPRE'!$A$2:$C$842,3,FALSE)</f>
        <v>Ref y Acces men Eq cómputo y tecn de la Info</v>
      </c>
      <c r="I359" s="17">
        <v>2000</v>
      </c>
    </row>
    <row r="360" spans="1:9" x14ac:dyDescent="0.2">
      <c r="A360" s="13">
        <v>1500522</v>
      </c>
      <c r="B360" s="14" t="s">
        <v>104</v>
      </c>
      <c r="C360" s="13" t="s">
        <v>105</v>
      </c>
      <c r="D360" s="13" t="s">
        <v>106</v>
      </c>
      <c r="E360" s="13" t="str">
        <f t="shared" si="17"/>
        <v>3</v>
      </c>
      <c r="F360" s="15">
        <v>3192</v>
      </c>
      <c r="G360" s="15">
        <f>VLOOKUP(F360,'[1]CAT POSPRE'!$A$2:$C$842,2,FALSE)</f>
        <v>513103192</v>
      </c>
      <c r="H360" s="16" t="str">
        <f>VLOOKUP(F360,'[1]CAT POSPRE'!$A$2:$C$842,3,FALSE)</f>
        <v>Contratación de otros servicios</v>
      </c>
      <c r="I360" s="17">
        <v>500</v>
      </c>
    </row>
    <row r="361" spans="1:9" x14ac:dyDescent="0.2">
      <c r="A361" s="13">
        <v>1500522</v>
      </c>
      <c r="B361" s="14" t="s">
        <v>104</v>
      </c>
      <c r="C361" s="13" t="s">
        <v>105</v>
      </c>
      <c r="D361" s="13" t="s">
        <v>106</v>
      </c>
      <c r="E361" s="13" t="str">
        <f t="shared" si="17"/>
        <v>3</v>
      </c>
      <c r="F361" s="15">
        <v>3231</v>
      </c>
      <c r="G361" s="15">
        <f>VLOOKUP(F361,'[1]CAT POSPRE'!$A$2:$C$842,2,FALSE)</f>
        <v>513203231</v>
      </c>
      <c r="H361" s="16" t="str">
        <f>VLOOKUP(F361,'[1]CAT POSPRE'!$A$2:$C$842,3,FALSE)</f>
        <v>Arrendam de Mobil y Eq de administración</v>
      </c>
      <c r="I361" s="17">
        <v>1000</v>
      </c>
    </row>
    <row r="362" spans="1:9" x14ac:dyDescent="0.2">
      <c r="A362" s="13">
        <v>1500522</v>
      </c>
      <c r="B362" s="14" t="s">
        <v>104</v>
      </c>
      <c r="C362" s="13" t="s">
        <v>105</v>
      </c>
      <c r="D362" s="13" t="s">
        <v>106</v>
      </c>
      <c r="E362" s="13" t="str">
        <f t="shared" si="17"/>
        <v>3</v>
      </c>
      <c r="F362" s="15">
        <v>3531</v>
      </c>
      <c r="G362" s="15">
        <f>VLOOKUP(F362,'[1]CAT POSPRE'!$A$2:$C$842,2,FALSE)</f>
        <v>513503531</v>
      </c>
      <c r="H362" s="16" t="str">
        <f>VLOOKUP(F362,'[1]CAT POSPRE'!$A$2:$C$842,3,FALSE)</f>
        <v>Instal Rep y mantto de bienes informáticos</v>
      </c>
      <c r="I362" s="17">
        <v>2000</v>
      </c>
    </row>
    <row r="363" spans="1:9" x14ac:dyDescent="0.2">
      <c r="A363" s="13">
        <v>1500522</v>
      </c>
      <c r="B363" s="14" t="s">
        <v>104</v>
      </c>
      <c r="C363" s="13" t="s">
        <v>105</v>
      </c>
      <c r="D363" s="13" t="s">
        <v>106</v>
      </c>
      <c r="E363" s="13" t="str">
        <f t="shared" si="17"/>
        <v>3</v>
      </c>
      <c r="F363" s="15">
        <v>3551</v>
      </c>
      <c r="G363" s="15">
        <f>VLOOKUP(F363,'[1]CAT POSPRE'!$A$2:$C$842,2,FALSE)</f>
        <v>513503551</v>
      </c>
      <c r="H363" s="16" t="str">
        <f>VLOOKUP(F363,'[1]CAT POSPRE'!$A$2:$C$842,3,FALSE)</f>
        <v>Mantto y conserv Veh terrestres aéreos mariti</v>
      </c>
      <c r="I363" s="17">
        <v>4000</v>
      </c>
    </row>
    <row r="364" spans="1:9" x14ac:dyDescent="0.2">
      <c r="A364" s="13">
        <v>1500522</v>
      </c>
      <c r="B364" s="14" t="s">
        <v>104</v>
      </c>
      <c r="C364" s="13" t="s">
        <v>105</v>
      </c>
      <c r="D364" s="13" t="s">
        <v>106</v>
      </c>
      <c r="E364" s="13" t="str">
        <f t="shared" si="17"/>
        <v>3</v>
      </c>
      <c r="F364" s="15">
        <v>3751</v>
      </c>
      <c r="G364" s="15">
        <f>VLOOKUP(F364,'[1]CAT POSPRE'!$A$2:$C$842,2,FALSE)</f>
        <v>513703751</v>
      </c>
      <c r="H364" s="16" t="str">
        <f>VLOOKUP(F364,'[1]CAT POSPRE'!$A$2:$C$842,3,FALSE)</f>
        <v>Viáticos nac p Serv pub Desemp funciones ofic</v>
      </c>
      <c r="I364" s="17">
        <v>10000</v>
      </c>
    </row>
    <row r="365" spans="1:9" x14ac:dyDescent="0.2">
      <c r="A365" s="13">
        <v>1500522</v>
      </c>
      <c r="B365" s="14" t="s">
        <v>104</v>
      </c>
      <c r="C365" s="13" t="s">
        <v>105</v>
      </c>
      <c r="D365" s="13" t="s">
        <v>106</v>
      </c>
      <c r="E365" s="13" t="str">
        <f t="shared" si="17"/>
        <v>3</v>
      </c>
      <c r="F365" s="15">
        <v>3791</v>
      </c>
      <c r="G365" s="15">
        <f>VLOOKUP(F365,'[1]CAT POSPRE'!$A$2:$C$842,2,FALSE)</f>
        <v>513703791</v>
      </c>
      <c r="H365" s="16" t="str">
        <f>VLOOKUP(F365,'[1]CAT POSPRE'!$A$2:$C$842,3,FALSE)</f>
        <v>Otros servicios de traslado y hospedaje</v>
      </c>
      <c r="I365" s="17">
        <v>2000</v>
      </c>
    </row>
    <row r="366" spans="1:9" x14ac:dyDescent="0.2">
      <c r="A366" s="13">
        <v>1500522</v>
      </c>
      <c r="B366" s="14" t="s">
        <v>104</v>
      </c>
      <c r="C366" s="13" t="s">
        <v>105</v>
      </c>
      <c r="D366" s="13" t="s">
        <v>106</v>
      </c>
      <c r="E366" s="13" t="str">
        <f t="shared" si="17"/>
        <v>5</v>
      </c>
      <c r="F366" s="15">
        <v>5111</v>
      </c>
      <c r="G366" s="15">
        <f>VLOOKUP(F366,'[1]CAT POSPRE'!$A$2:$C$842,2,FALSE)</f>
        <v>124115111</v>
      </c>
      <c r="H366" s="16" t="str">
        <f>VLOOKUP(F366,'[1]CAT POSPRE'!$A$2:$C$842,3,FALSE)</f>
        <v>Muebles de oficina y estantería</v>
      </c>
      <c r="I366" s="17">
        <v>0</v>
      </c>
    </row>
    <row r="367" spans="1:9" x14ac:dyDescent="0.2">
      <c r="A367" s="13">
        <v>1500522</v>
      </c>
      <c r="B367" s="14" t="s">
        <v>104</v>
      </c>
      <c r="C367" s="13" t="s">
        <v>105</v>
      </c>
      <c r="D367" s="13" t="s">
        <v>106</v>
      </c>
      <c r="E367" s="13" t="str">
        <f t="shared" si="17"/>
        <v>5</v>
      </c>
      <c r="F367" s="15">
        <v>5151</v>
      </c>
      <c r="G367" s="15">
        <f>VLOOKUP(F367,'[1]CAT POSPRE'!$A$2:$C$842,2,FALSE)</f>
        <v>124135151</v>
      </c>
      <c r="H367" s="16" t="str">
        <f>VLOOKUP(F367,'[1]CAT POSPRE'!$A$2:$C$842,3,FALSE)</f>
        <v>Computadoras y equipo periférico</v>
      </c>
      <c r="I367" s="17">
        <v>0</v>
      </c>
    </row>
    <row r="368" spans="1:9" x14ac:dyDescent="0.2">
      <c r="A368" s="25"/>
      <c r="B368" s="5"/>
      <c r="C368" s="5"/>
      <c r="D368" s="5"/>
      <c r="E368" s="5" t="str">
        <f t="shared" si="17"/>
        <v/>
      </c>
      <c r="F368" s="6"/>
      <c r="G368" s="6"/>
      <c r="H368" s="7" t="s">
        <v>107</v>
      </c>
      <c r="I368" s="8">
        <f t="shared" ref="I368" si="18">I369</f>
        <v>3287849.3200000003</v>
      </c>
    </row>
    <row r="369" spans="1:9" x14ac:dyDescent="0.2">
      <c r="A369" s="22"/>
      <c r="B369" s="9"/>
      <c r="C369" s="9"/>
      <c r="D369" s="9"/>
      <c r="E369" s="9" t="str">
        <f t="shared" si="17"/>
        <v/>
      </c>
      <c r="F369" s="10"/>
      <c r="G369" s="10"/>
      <c r="H369" s="11" t="s">
        <v>107</v>
      </c>
      <c r="I369" s="12">
        <f>SUM(I370:I397)</f>
        <v>3287849.3200000003</v>
      </c>
    </row>
    <row r="370" spans="1:9" x14ac:dyDescent="0.2">
      <c r="A370" s="13">
        <v>1500522</v>
      </c>
      <c r="B370" s="14" t="s">
        <v>108</v>
      </c>
      <c r="C370" s="13" t="s">
        <v>109</v>
      </c>
      <c r="D370" s="13" t="s">
        <v>110</v>
      </c>
      <c r="E370" s="13" t="str">
        <f t="shared" si="17"/>
        <v>1</v>
      </c>
      <c r="F370" s="15">
        <v>1131</v>
      </c>
      <c r="G370" s="15">
        <f>VLOOKUP(F370,'[1]CAT POSPRE'!$A$2:$C$842,2,FALSE)</f>
        <v>511101131</v>
      </c>
      <c r="H370" s="16" t="str">
        <f>VLOOKUP(F370,'[1]CAT POSPRE'!$A$2:$C$842,3,FALSE)</f>
        <v>Sueldos Base</v>
      </c>
      <c r="I370" s="17">
        <v>2102825.34</v>
      </c>
    </row>
    <row r="371" spans="1:9" x14ac:dyDescent="0.2">
      <c r="A371" s="13">
        <v>1500522</v>
      </c>
      <c r="B371" s="14" t="s">
        <v>108</v>
      </c>
      <c r="C371" s="13" t="s">
        <v>109</v>
      </c>
      <c r="D371" s="13" t="s">
        <v>110</v>
      </c>
      <c r="E371" s="13" t="str">
        <f t="shared" si="17"/>
        <v>1</v>
      </c>
      <c r="F371" s="15">
        <v>1221</v>
      </c>
      <c r="G371" s="15">
        <f>VLOOKUP(F371,'[1]CAT POSPRE'!$A$2:$C$842,2,FALSE)</f>
        <v>511201221</v>
      </c>
      <c r="H371" s="16" t="str">
        <f>VLOOKUP(F371,'[1]CAT POSPRE'!$A$2:$C$842,3,FALSE)</f>
        <v>Remuneraciones para eventuales</v>
      </c>
      <c r="I371" s="17">
        <v>150000</v>
      </c>
    </row>
    <row r="372" spans="1:9" x14ac:dyDescent="0.2">
      <c r="A372" s="13">
        <v>1500522</v>
      </c>
      <c r="B372" s="14" t="s">
        <v>108</v>
      </c>
      <c r="C372" s="13" t="s">
        <v>109</v>
      </c>
      <c r="D372" s="13" t="s">
        <v>110</v>
      </c>
      <c r="E372" s="13" t="str">
        <f t="shared" si="17"/>
        <v>1</v>
      </c>
      <c r="F372" s="15">
        <v>1312</v>
      </c>
      <c r="G372" s="15">
        <f>VLOOKUP(F372,'[1]CAT POSPRE'!$A$2:$C$842,2,FALSE)</f>
        <v>511301312</v>
      </c>
      <c r="H372" s="16" t="str">
        <f>VLOOKUP(F372,'[1]CAT POSPRE'!$A$2:$C$842,3,FALSE)</f>
        <v>Antigüedad</v>
      </c>
      <c r="I372" s="17">
        <v>70094.179999999993</v>
      </c>
    </row>
    <row r="373" spans="1:9" x14ac:dyDescent="0.2">
      <c r="A373" s="13">
        <v>1500522</v>
      </c>
      <c r="B373" s="14" t="s">
        <v>108</v>
      </c>
      <c r="C373" s="13" t="s">
        <v>109</v>
      </c>
      <c r="D373" s="13" t="s">
        <v>110</v>
      </c>
      <c r="E373" s="13" t="str">
        <f t="shared" si="17"/>
        <v>1</v>
      </c>
      <c r="F373" s="15">
        <v>1321</v>
      </c>
      <c r="G373" s="15">
        <f>VLOOKUP(F373,'[1]CAT POSPRE'!$A$2:$C$842,2,FALSE)</f>
        <v>511301321</v>
      </c>
      <c r="H373" s="16" t="str">
        <f>VLOOKUP(F373,'[1]CAT POSPRE'!$A$2:$C$842,3,FALSE)</f>
        <v>Prima Vacacional</v>
      </c>
      <c r="I373" s="17">
        <v>35047.089999999997</v>
      </c>
    </row>
    <row r="374" spans="1:9" x14ac:dyDescent="0.2">
      <c r="A374" s="13">
        <v>1500522</v>
      </c>
      <c r="B374" s="14" t="s">
        <v>108</v>
      </c>
      <c r="C374" s="13" t="s">
        <v>109</v>
      </c>
      <c r="D374" s="13" t="s">
        <v>110</v>
      </c>
      <c r="E374" s="13" t="str">
        <f t="shared" si="17"/>
        <v>1</v>
      </c>
      <c r="F374" s="15">
        <v>1323</v>
      </c>
      <c r="G374" s="15">
        <f>VLOOKUP(F374,'[1]CAT POSPRE'!$A$2:$C$842,2,FALSE)</f>
        <v>511301323</v>
      </c>
      <c r="H374" s="16" t="str">
        <f>VLOOKUP(F374,'[1]CAT POSPRE'!$A$2:$C$842,3,FALSE)</f>
        <v>Gratificación de fin de año</v>
      </c>
      <c r="I374" s="17">
        <v>233647.26</v>
      </c>
    </row>
    <row r="375" spans="1:9" x14ac:dyDescent="0.2">
      <c r="A375" s="13">
        <v>1500522</v>
      </c>
      <c r="B375" s="19" t="s">
        <v>108</v>
      </c>
      <c r="C375" s="20" t="s">
        <v>109</v>
      </c>
      <c r="D375" s="20" t="s">
        <v>110</v>
      </c>
      <c r="E375" s="20" t="str">
        <f t="shared" si="17"/>
        <v>1</v>
      </c>
      <c r="F375" s="15">
        <v>1531</v>
      </c>
      <c r="G375" s="15">
        <f>VLOOKUP(F375,'[1]CAT POSPRE'!$A$2:$C$842,2,FALSE)</f>
        <v>511501531</v>
      </c>
      <c r="H375" s="16" t="str">
        <f>VLOOKUP(F375,'[1]CAT POSPRE'!$A$2:$C$842,3,FALSE)</f>
        <v>Prestaciones de retiro</v>
      </c>
      <c r="I375" s="17">
        <v>175235.45</v>
      </c>
    </row>
    <row r="376" spans="1:9" x14ac:dyDescent="0.2">
      <c r="A376" s="13">
        <v>1500522</v>
      </c>
      <c r="B376" s="14" t="s">
        <v>108</v>
      </c>
      <c r="C376" s="13" t="s">
        <v>109</v>
      </c>
      <c r="D376" s="13" t="s">
        <v>110</v>
      </c>
      <c r="E376" s="13" t="str">
        <f t="shared" si="17"/>
        <v>1</v>
      </c>
      <c r="F376" s="15">
        <v>1541</v>
      </c>
      <c r="G376" s="15">
        <f>VLOOKUP(F376,'[1]CAT POSPRE'!$A$2:$C$842,2,FALSE)</f>
        <v>511501541</v>
      </c>
      <c r="H376" s="16" t="str">
        <f>VLOOKUP(F376,'[1]CAT POSPRE'!$A$2:$C$842,3,FALSE)</f>
        <v>Prestaciones establecidas por CGT</v>
      </c>
      <c r="I376" s="17">
        <v>20000</v>
      </c>
    </row>
    <row r="377" spans="1:9" x14ac:dyDescent="0.2">
      <c r="A377" s="13">
        <v>1500522</v>
      </c>
      <c r="B377" s="19" t="s">
        <v>108</v>
      </c>
      <c r="C377" s="20" t="s">
        <v>109</v>
      </c>
      <c r="D377" s="20" t="s">
        <v>110</v>
      </c>
      <c r="E377" s="20" t="str">
        <f t="shared" si="17"/>
        <v>2</v>
      </c>
      <c r="F377" s="15">
        <v>2111</v>
      </c>
      <c r="G377" s="15">
        <f>VLOOKUP(F377,'[1]CAT POSPRE'!$A$2:$C$842,2,FALSE)</f>
        <v>512102111</v>
      </c>
      <c r="H377" s="16" t="str">
        <f>VLOOKUP(F377,'[1]CAT POSPRE'!$A$2:$C$842,3,FALSE)</f>
        <v>Materiales y útiles de oficina</v>
      </c>
      <c r="I377" s="17">
        <v>40000</v>
      </c>
    </row>
    <row r="378" spans="1:9" x14ac:dyDescent="0.2">
      <c r="A378" s="13">
        <v>1500522</v>
      </c>
      <c r="B378" s="14" t="s">
        <v>108</v>
      </c>
      <c r="C378" s="13" t="s">
        <v>109</v>
      </c>
      <c r="D378" s="13" t="s">
        <v>110</v>
      </c>
      <c r="E378" s="13" t="str">
        <f t="shared" si="17"/>
        <v>2</v>
      </c>
      <c r="F378" s="15">
        <v>2121</v>
      </c>
      <c r="G378" s="15">
        <f>VLOOKUP(F378,'[1]CAT POSPRE'!$A$2:$C$842,2,FALSE)</f>
        <v>512102121</v>
      </c>
      <c r="H378" s="16" t="str">
        <f>VLOOKUP(F378,'[1]CAT POSPRE'!$A$2:$C$842,3,FALSE)</f>
        <v>Materiales y útiles de impresión y reproducción</v>
      </c>
      <c r="I378" s="17">
        <v>35000</v>
      </c>
    </row>
    <row r="379" spans="1:9" x14ac:dyDescent="0.2">
      <c r="A379" s="13">
        <v>1500522</v>
      </c>
      <c r="B379" s="14" t="s">
        <v>108</v>
      </c>
      <c r="C379" s="13" t="s">
        <v>109</v>
      </c>
      <c r="D379" s="13" t="s">
        <v>110</v>
      </c>
      <c r="E379" s="13" t="str">
        <f t="shared" si="17"/>
        <v>2</v>
      </c>
      <c r="F379" s="15">
        <v>2212</v>
      </c>
      <c r="G379" s="15">
        <f>VLOOKUP(F379,'[1]CAT POSPRE'!$A$2:$C$842,2,FALSE)</f>
        <v>512202212</v>
      </c>
      <c r="H379" s="16" t="str">
        <f>VLOOKUP(F379,'[1]CAT POSPRE'!$A$2:$C$842,3,FALSE)</f>
        <v>Prod Alim p pers en instalac de depend y ent</v>
      </c>
      <c r="I379" s="17">
        <v>5000</v>
      </c>
    </row>
    <row r="380" spans="1:9" x14ac:dyDescent="0.2">
      <c r="A380" s="13">
        <v>1500522</v>
      </c>
      <c r="B380" s="14" t="s">
        <v>108</v>
      </c>
      <c r="C380" s="13" t="s">
        <v>109</v>
      </c>
      <c r="D380" s="13" t="s">
        <v>110</v>
      </c>
      <c r="E380" s="13" t="str">
        <f t="shared" si="17"/>
        <v>2</v>
      </c>
      <c r="F380" s="15">
        <v>2491</v>
      </c>
      <c r="G380" s="15">
        <f>VLOOKUP(F380,'[1]CAT POSPRE'!$A$2:$C$842,2,FALSE)</f>
        <v>512402491</v>
      </c>
      <c r="H380" s="16" t="str">
        <f>VLOOKUP(F380,'[1]CAT POSPRE'!$A$2:$C$842,3,FALSE)</f>
        <v>Materiales diversos</v>
      </c>
      <c r="I380" s="17">
        <v>15000</v>
      </c>
    </row>
    <row r="381" spans="1:9" x14ac:dyDescent="0.2">
      <c r="A381" s="13">
        <v>1500522</v>
      </c>
      <c r="B381" s="14" t="s">
        <v>108</v>
      </c>
      <c r="C381" s="13" t="s">
        <v>109</v>
      </c>
      <c r="D381" s="13" t="s">
        <v>110</v>
      </c>
      <c r="E381" s="13" t="str">
        <f t="shared" si="17"/>
        <v>2</v>
      </c>
      <c r="F381" s="15">
        <v>2612</v>
      </c>
      <c r="G381" s="15">
        <f>VLOOKUP(F381,'[1]CAT POSPRE'!$A$2:$C$842,2,FALSE)</f>
        <v>512602612</v>
      </c>
      <c r="H381" s="16" t="str">
        <f>VLOOKUP(F381,'[1]CAT POSPRE'!$A$2:$C$842,3,FALSE)</f>
        <v>Combus Lub y aditivos vehículos Serv Pub</v>
      </c>
      <c r="I381" s="17">
        <v>80000</v>
      </c>
    </row>
    <row r="382" spans="1:9" x14ac:dyDescent="0.2">
      <c r="A382" s="13">
        <v>1500522</v>
      </c>
      <c r="B382" s="14" t="s">
        <v>108</v>
      </c>
      <c r="C382" s="13" t="s">
        <v>109</v>
      </c>
      <c r="D382" s="13" t="s">
        <v>110</v>
      </c>
      <c r="E382" s="13" t="str">
        <f t="shared" si="17"/>
        <v>2</v>
      </c>
      <c r="F382" s="15">
        <v>2941</v>
      </c>
      <c r="G382" s="15">
        <f>VLOOKUP(F382,'[1]CAT POSPRE'!$A$2:$C$842,2,FALSE)</f>
        <v>512902941</v>
      </c>
      <c r="H382" s="16" t="str">
        <f>VLOOKUP(F382,'[1]CAT POSPRE'!$A$2:$C$842,3,FALSE)</f>
        <v>Ref y Acces men Eq cómputo y tecn de la Info</v>
      </c>
      <c r="I382" s="17">
        <v>5000</v>
      </c>
    </row>
    <row r="383" spans="1:9" x14ac:dyDescent="0.2">
      <c r="A383" s="13">
        <v>1500522</v>
      </c>
      <c r="B383" s="14" t="s">
        <v>108</v>
      </c>
      <c r="C383" s="13" t="s">
        <v>109</v>
      </c>
      <c r="D383" s="13" t="s">
        <v>110</v>
      </c>
      <c r="E383" s="13" t="str">
        <f t="shared" si="17"/>
        <v>3</v>
      </c>
      <c r="F383" s="15">
        <v>3111</v>
      </c>
      <c r="G383" s="15">
        <f>VLOOKUP(F383,'[1]CAT POSPRE'!$A$2:$C$842,2,FALSE)</f>
        <v>513103111</v>
      </c>
      <c r="H383" s="16" t="str">
        <f>VLOOKUP(F383,'[1]CAT POSPRE'!$A$2:$C$842,3,FALSE)</f>
        <v>Servicio de energía eléctrica</v>
      </c>
      <c r="I383" s="17">
        <v>50000</v>
      </c>
    </row>
    <row r="384" spans="1:9" x14ac:dyDescent="0.2">
      <c r="A384" s="13">
        <v>1500522</v>
      </c>
      <c r="B384" s="14" t="s">
        <v>108</v>
      </c>
      <c r="C384" s="13" t="s">
        <v>109</v>
      </c>
      <c r="D384" s="13" t="s">
        <v>110</v>
      </c>
      <c r="E384" s="13" t="str">
        <f t="shared" si="17"/>
        <v>3</v>
      </c>
      <c r="F384" s="15">
        <v>3231</v>
      </c>
      <c r="G384" s="15">
        <f>VLOOKUP(F384,'[1]CAT POSPRE'!$A$2:$C$842,2,FALSE)</f>
        <v>513203231</v>
      </c>
      <c r="H384" s="16" t="str">
        <f>VLOOKUP(F384,'[1]CAT POSPRE'!$A$2:$C$842,3,FALSE)</f>
        <v>Arrendam de Mobil y Eq de administración</v>
      </c>
      <c r="I384" s="17">
        <v>15000</v>
      </c>
    </row>
    <row r="385" spans="1:9" x14ac:dyDescent="0.2">
      <c r="A385" s="13">
        <v>1500522</v>
      </c>
      <c r="B385" s="14" t="s">
        <v>108</v>
      </c>
      <c r="C385" s="13" t="s">
        <v>109</v>
      </c>
      <c r="D385" s="13" t="s">
        <v>110</v>
      </c>
      <c r="E385" s="13" t="str">
        <f t="shared" si="17"/>
        <v>3</v>
      </c>
      <c r="F385" s="15">
        <v>3261</v>
      </c>
      <c r="G385" s="15">
        <f>VLOOKUP(F385,'[1]CAT POSPRE'!$A$2:$C$842,2,FALSE)</f>
        <v>513203261</v>
      </c>
      <c r="H385" s="16" t="str">
        <f>VLOOKUP(F385,'[1]CAT POSPRE'!$A$2:$C$842,3,FALSE)</f>
        <v>Arrendamiento de maquinaria y equipo</v>
      </c>
      <c r="I385" s="17">
        <v>40000</v>
      </c>
    </row>
    <row r="386" spans="1:9" x14ac:dyDescent="0.2">
      <c r="A386" s="13">
        <v>1500522</v>
      </c>
      <c r="B386" s="14" t="s">
        <v>108</v>
      </c>
      <c r="C386" s="13" t="s">
        <v>109</v>
      </c>
      <c r="D386" s="13" t="s">
        <v>110</v>
      </c>
      <c r="E386" s="13" t="str">
        <f t="shared" si="17"/>
        <v>3</v>
      </c>
      <c r="F386" s="15">
        <v>3331</v>
      </c>
      <c r="G386" s="15">
        <f>VLOOKUP(F386,'[1]CAT POSPRE'!$A$2:$C$842,2,FALSE)</f>
        <v>513303331</v>
      </c>
      <c r="H386" s="16" t="str">
        <f>VLOOKUP(F386,'[1]CAT POSPRE'!$A$2:$C$842,3,FALSE)</f>
        <v>Servicios de consultoría administrativa</v>
      </c>
      <c r="I386" s="17">
        <v>0</v>
      </c>
    </row>
    <row r="387" spans="1:9" x14ac:dyDescent="0.2">
      <c r="A387" s="13">
        <v>1500522</v>
      </c>
      <c r="B387" s="14" t="s">
        <v>108</v>
      </c>
      <c r="C387" s="13" t="s">
        <v>109</v>
      </c>
      <c r="D387" s="13" t="s">
        <v>110</v>
      </c>
      <c r="E387" s="13" t="str">
        <f t="shared" si="17"/>
        <v>3</v>
      </c>
      <c r="F387" s="15">
        <v>3451</v>
      </c>
      <c r="G387" s="15">
        <f>VLOOKUP(F387,'[1]CAT POSPRE'!$A$2:$C$842,2,FALSE)</f>
        <v>513403451</v>
      </c>
      <c r="H387" s="16" t="str">
        <f>VLOOKUP(F387,'[1]CAT POSPRE'!$A$2:$C$842,3,FALSE)</f>
        <v>Seguro de bienes patrimoniales</v>
      </c>
      <c r="I387" s="17">
        <v>20000</v>
      </c>
    </row>
    <row r="388" spans="1:9" x14ac:dyDescent="0.2">
      <c r="A388" s="13">
        <v>1500522</v>
      </c>
      <c r="B388" s="14" t="s">
        <v>108</v>
      </c>
      <c r="C388" s="13" t="s">
        <v>109</v>
      </c>
      <c r="D388" s="13" t="s">
        <v>110</v>
      </c>
      <c r="E388" s="13" t="str">
        <f t="shared" si="17"/>
        <v>3</v>
      </c>
      <c r="F388" s="15">
        <v>3471</v>
      </c>
      <c r="G388" s="15">
        <f>VLOOKUP(F388,'[1]CAT POSPRE'!$A$2:$C$842,2,FALSE)</f>
        <v>513403471</v>
      </c>
      <c r="H388" s="16" t="str">
        <f>VLOOKUP(F388,'[1]CAT POSPRE'!$A$2:$C$842,3,FALSE)</f>
        <v>Fletes y maniobras</v>
      </c>
      <c r="I388" s="17">
        <v>10000</v>
      </c>
    </row>
    <row r="389" spans="1:9" x14ac:dyDescent="0.2">
      <c r="A389" s="13">
        <v>1500522</v>
      </c>
      <c r="B389" s="14" t="s">
        <v>108</v>
      </c>
      <c r="C389" s="13" t="s">
        <v>109</v>
      </c>
      <c r="D389" s="13" t="s">
        <v>110</v>
      </c>
      <c r="E389" s="13" t="str">
        <f t="shared" si="17"/>
        <v>3</v>
      </c>
      <c r="F389" s="15">
        <v>3531</v>
      </c>
      <c r="G389" s="15">
        <f>VLOOKUP(F389,'[1]CAT POSPRE'!$A$2:$C$842,2,FALSE)</f>
        <v>513503531</v>
      </c>
      <c r="H389" s="16" t="str">
        <f>VLOOKUP(F389,'[1]CAT POSPRE'!$A$2:$C$842,3,FALSE)</f>
        <v>Instal Rep y mantto de bienes informáticos</v>
      </c>
      <c r="I389" s="17">
        <v>25000</v>
      </c>
    </row>
    <row r="390" spans="1:9" x14ac:dyDescent="0.2">
      <c r="A390" s="13">
        <v>1500522</v>
      </c>
      <c r="B390" s="14" t="s">
        <v>108</v>
      </c>
      <c r="C390" s="13" t="s">
        <v>109</v>
      </c>
      <c r="D390" s="13" t="s">
        <v>110</v>
      </c>
      <c r="E390" s="13" t="str">
        <f t="shared" si="17"/>
        <v>3</v>
      </c>
      <c r="F390" s="15">
        <v>3551</v>
      </c>
      <c r="G390" s="15">
        <f>VLOOKUP(F390,'[1]CAT POSPRE'!$A$2:$C$842,2,FALSE)</f>
        <v>513503551</v>
      </c>
      <c r="H390" s="16" t="str">
        <f>VLOOKUP(F390,'[1]CAT POSPRE'!$A$2:$C$842,3,FALSE)</f>
        <v>Mantto y conserv Veh terrestres aéreos mariti</v>
      </c>
      <c r="I390" s="17">
        <v>50000</v>
      </c>
    </row>
    <row r="391" spans="1:9" x14ac:dyDescent="0.2">
      <c r="A391" s="13">
        <v>1500522</v>
      </c>
      <c r="B391" s="14" t="s">
        <v>108</v>
      </c>
      <c r="C391" s="13" t="s">
        <v>109</v>
      </c>
      <c r="D391" s="13" t="s">
        <v>110</v>
      </c>
      <c r="E391" s="13" t="str">
        <f t="shared" si="17"/>
        <v>3</v>
      </c>
      <c r="F391" s="15">
        <v>3571</v>
      </c>
      <c r="G391" s="15">
        <f>VLOOKUP(F391,'[1]CAT POSPRE'!$A$2:$C$842,2,FALSE)</f>
        <v>513503571</v>
      </c>
      <c r="H391" s="16" t="str">
        <f>VLOOKUP(F391,'[1]CAT POSPRE'!$A$2:$C$842,3,FALSE)</f>
        <v>Instal Rep y mantto de maq otros Eq y herrami</v>
      </c>
      <c r="I391" s="17">
        <v>50000</v>
      </c>
    </row>
    <row r="392" spans="1:9" x14ac:dyDescent="0.2">
      <c r="A392" s="13">
        <v>1500522</v>
      </c>
      <c r="B392" s="14" t="s">
        <v>108</v>
      </c>
      <c r="C392" s="13" t="s">
        <v>109</v>
      </c>
      <c r="D392" s="13" t="s">
        <v>110</v>
      </c>
      <c r="E392" s="13" t="str">
        <f t="shared" si="17"/>
        <v>3</v>
      </c>
      <c r="F392" s="15">
        <v>3612</v>
      </c>
      <c r="G392" s="15">
        <f>VLOOKUP(F392,'[1]CAT POSPRE'!$A$2:$C$842,2,FALSE)</f>
        <v>513603612</v>
      </c>
      <c r="H392" s="16" t="str">
        <f>VLOOKUP(F392,'[1]CAT POSPRE'!$A$2:$C$842,3,FALSE)</f>
        <v>Impresión y elaborac public ofic y de informaci</v>
      </c>
      <c r="I392" s="17">
        <v>5000</v>
      </c>
    </row>
    <row r="393" spans="1:9" x14ac:dyDescent="0.2">
      <c r="A393" s="13">
        <v>1500522</v>
      </c>
      <c r="B393" s="14" t="s">
        <v>108</v>
      </c>
      <c r="C393" s="13" t="s">
        <v>109</v>
      </c>
      <c r="D393" s="13" t="s">
        <v>110</v>
      </c>
      <c r="E393" s="13" t="str">
        <f t="shared" si="17"/>
        <v>3</v>
      </c>
      <c r="F393" s="15">
        <v>3751</v>
      </c>
      <c r="G393" s="15">
        <f>VLOOKUP(F393,'[1]CAT POSPRE'!$A$2:$C$842,2,FALSE)</f>
        <v>513703751</v>
      </c>
      <c r="H393" s="16" t="str">
        <f>VLOOKUP(F393,'[1]CAT POSPRE'!$A$2:$C$842,3,FALSE)</f>
        <v>Viáticos nac p Serv pub Desemp funciones ofic</v>
      </c>
      <c r="I393" s="17">
        <v>30000</v>
      </c>
    </row>
    <row r="394" spans="1:9" x14ac:dyDescent="0.2">
      <c r="A394" s="13">
        <v>1500522</v>
      </c>
      <c r="B394" s="19" t="s">
        <v>108</v>
      </c>
      <c r="C394" s="20" t="s">
        <v>109</v>
      </c>
      <c r="D394" s="20" t="s">
        <v>110</v>
      </c>
      <c r="E394" s="20" t="str">
        <f t="shared" si="17"/>
        <v>3</v>
      </c>
      <c r="F394" s="15">
        <v>3791</v>
      </c>
      <c r="G394" s="15">
        <f>VLOOKUP(F394,'[1]CAT POSPRE'!$A$2:$C$842,2,FALSE)</f>
        <v>513703791</v>
      </c>
      <c r="H394" s="16" t="str">
        <f>VLOOKUP(F394,'[1]CAT POSPRE'!$A$2:$C$842,3,FALSE)</f>
        <v>Otros servicios de traslado y hospedaje</v>
      </c>
      <c r="I394" s="17">
        <v>6000</v>
      </c>
    </row>
    <row r="395" spans="1:9" x14ac:dyDescent="0.2">
      <c r="A395" s="13">
        <v>1500522</v>
      </c>
      <c r="B395" s="14" t="s">
        <v>108</v>
      </c>
      <c r="C395" s="13" t="s">
        <v>109</v>
      </c>
      <c r="D395" s="13" t="s">
        <v>110</v>
      </c>
      <c r="E395" s="13" t="str">
        <f t="shared" si="17"/>
        <v>5</v>
      </c>
      <c r="F395" s="15">
        <v>5111</v>
      </c>
      <c r="G395" s="15">
        <f>VLOOKUP(F395,'[1]CAT POSPRE'!$A$2:$C$842,2,FALSE)</f>
        <v>124115111</v>
      </c>
      <c r="H395" s="16" t="str">
        <f>VLOOKUP(F395,'[1]CAT POSPRE'!$A$2:$C$842,3,FALSE)</f>
        <v>Muebles de oficina y estantería</v>
      </c>
      <c r="I395" s="17">
        <v>20000</v>
      </c>
    </row>
    <row r="396" spans="1:9" x14ac:dyDescent="0.2">
      <c r="A396" s="13">
        <v>1500522</v>
      </c>
      <c r="B396" s="14" t="s">
        <v>108</v>
      </c>
      <c r="C396" s="13" t="s">
        <v>109</v>
      </c>
      <c r="D396" s="13" t="s">
        <v>110</v>
      </c>
      <c r="E396" s="13" t="str">
        <f t="shared" si="17"/>
        <v>5</v>
      </c>
      <c r="F396" s="15">
        <v>5151</v>
      </c>
      <c r="G396" s="15">
        <f>VLOOKUP(F396,'[1]CAT POSPRE'!$A$2:$C$842,2,FALSE)</f>
        <v>124135151</v>
      </c>
      <c r="H396" s="16" t="str">
        <f>VLOOKUP(F396,'[1]CAT POSPRE'!$A$2:$C$842,3,FALSE)</f>
        <v>Computadoras y equipo periférico</v>
      </c>
      <c r="I396" s="17">
        <v>0</v>
      </c>
    </row>
    <row r="397" spans="1:9" x14ac:dyDescent="0.2">
      <c r="A397" s="13">
        <v>1500522</v>
      </c>
      <c r="B397" s="14" t="s">
        <v>108</v>
      </c>
      <c r="C397" s="13" t="s">
        <v>109</v>
      </c>
      <c r="D397" s="13" t="s">
        <v>110</v>
      </c>
      <c r="E397" s="13" t="str">
        <f t="shared" si="17"/>
        <v>6</v>
      </c>
      <c r="F397" s="15">
        <v>6311</v>
      </c>
      <c r="G397" s="15">
        <f>VLOOKUP(F397,'[1]CAT POSPRE'!$A$2:$C$842,2,FALSE)</f>
        <v>127106311</v>
      </c>
      <c r="H397" s="16" t="str">
        <f>VLOOKUP(F397,'[1]CAT POSPRE'!$A$2:$C$842,3,FALSE)</f>
        <v>Estudios e investigaciones</v>
      </c>
      <c r="I397" s="17">
        <v>0</v>
      </c>
    </row>
    <row r="398" spans="1:9" x14ac:dyDescent="0.2">
      <c r="A398" s="25"/>
      <c r="B398" s="5"/>
      <c r="C398" s="5"/>
      <c r="D398" s="5"/>
      <c r="E398" s="5" t="str">
        <f t="shared" si="17"/>
        <v/>
      </c>
      <c r="F398" s="6"/>
      <c r="G398" s="6"/>
      <c r="H398" s="7" t="s">
        <v>111</v>
      </c>
      <c r="I398" s="8">
        <f t="shared" ref="I398" si="19">I399+I428</f>
        <v>3675287.77</v>
      </c>
    </row>
    <row r="399" spans="1:9" x14ac:dyDescent="0.2">
      <c r="A399" s="22"/>
      <c r="B399" s="9"/>
      <c r="C399" s="9"/>
      <c r="D399" s="9"/>
      <c r="E399" s="9" t="str">
        <f t="shared" si="17"/>
        <v/>
      </c>
      <c r="F399" s="10"/>
      <c r="G399" s="10"/>
      <c r="H399" s="11" t="s">
        <v>111</v>
      </c>
      <c r="I399" s="12">
        <f>SUM(I400:I427)</f>
        <v>2645287.77</v>
      </c>
    </row>
    <row r="400" spans="1:9" x14ac:dyDescent="0.2">
      <c r="A400" s="13">
        <v>1500522</v>
      </c>
      <c r="B400" s="14" t="s">
        <v>112</v>
      </c>
      <c r="C400" s="13" t="s">
        <v>84</v>
      </c>
      <c r="D400" s="13" t="s">
        <v>113</v>
      </c>
      <c r="E400" s="13" t="str">
        <f t="shared" si="17"/>
        <v>1</v>
      </c>
      <c r="F400" s="15">
        <v>1131</v>
      </c>
      <c r="G400" s="15">
        <f>VLOOKUP(F400,'[1]CAT POSPRE'!$A$2:$C$842,2,FALSE)</f>
        <v>511101131</v>
      </c>
      <c r="H400" s="16" t="str">
        <f>VLOOKUP(F400,'[1]CAT POSPRE'!$A$2:$C$842,3,FALSE)</f>
        <v>Sueldos Base</v>
      </c>
      <c r="I400" s="17">
        <v>1640722.32</v>
      </c>
    </row>
    <row r="401" spans="1:9" x14ac:dyDescent="0.2">
      <c r="A401" s="13">
        <v>1500522</v>
      </c>
      <c r="B401" s="14" t="s">
        <v>112</v>
      </c>
      <c r="C401" s="13" t="s">
        <v>84</v>
      </c>
      <c r="D401" s="13" t="s">
        <v>113</v>
      </c>
      <c r="E401" s="13" t="str">
        <f t="shared" si="17"/>
        <v>1</v>
      </c>
      <c r="F401" s="15">
        <v>1221</v>
      </c>
      <c r="G401" s="15">
        <f>VLOOKUP(F401,'[1]CAT POSPRE'!$A$2:$C$842,2,FALSE)</f>
        <v>511201221</v>
      </c>
      <c r="H401" s="16" t="str">
        <f>VLOOKUP(F401,'[1]CAT POSPRE'!$A$2:$C$842,3,FALSE)</f>
        <v>Remuneraciones para eventuales</v>
      </c>
      <c r="I401" s="17">
        <v>20000</v>
      </c>
    </row>
    <row r="402" spans="1:9" x14ac:dyDescent="0.2">
      <c r="A402" s="13">
        <v>1500522</v>
      </c>
      <c r="B402" s="14" t="s">
        <v>112</v>
      </c>
      <c r="C402" s="13" t="s">
        <v>84</v>
      </c>
      <c r="D402" s="13" t="s">
        <v>113</v>
      </c>
      <c r="E402" s="13" t="str">
        <f t="shared" si="17"/>
        <v>1</v>
      </c>
      <c r="F402" s="15">
        <v>1312</v>
      </c>
      <c r="G402" s="15">
        <f>VLOOKUP(F402,'[1]CAT POSPRE'!$A$2:$C$842,2,FALSE)</f>
        <v>511301312</v>
      </c>
      <c r="H402" s="16" t="str">
        <f>VLOOKUP(F402,'[1]CAT POSPRE'!$A$2:$C$842,3,FALSE)</f>
        <v>Antigüedad</v>
      </c>
      <c r="I402" s="17">
        <v>54690.74</v>
      </c>
    </row>
    <row r="403" spans="1:9" x14ac:dyDescent="0.2">
      <c r="A403" s="13">
        <v>1500522</v>
      </c>
      <c r="B403" s="14" t="s">
        <v>112</v>
      </c>
      <c r="C403" s="13" t="s">
        <v>84</v>
      </c>
      <c r="D403" s="13" t="s">
        <v>113</v>
      </c>
      <c r="E403" s="13" t="str">
        <f t="shared" si="17"/>
        <v>1</v>
      </c>
      <c r="F403" s="15">
        <v>1321</v>
      </c>
      <c r="G403" s="15">
        <f>VLOOKUP(F403,'[1]CAT POSPRE'!$A$2:$C$842,2,FALSE)</f>
        <v>511301321</v>
      </c>
      <c r="H403" s="16" t="str">
        <f>VLOOKUP(F403,'[1]CAT POSPRE'!$A$2:$C$842,3,FALSE)</f>
        <v>Prima Vacacional</v>
      </c>
      <c r="I403" s="17">
        <v>27345.37</v>
      </c>
    </row>
    <row r="404" spans="1:9" x14ac:dyDescent="0.2">
      <c r="A404" s="13">
        <v>1500522</v>
      </c>
      <c r="B404" s="14" t="s">
        <v>112</v>
      </c>
      <c r="C404" s="13" t="s">
        <v>84</v>
      </c>
      <c r="D404" s="13" t="s">
        <v>113</v>
      </c>
      <c r="E404" s="13" t="str">
        <f t="shared" si="17"/>
        <v>1</v>
      </c>
      <c r="F404" s="15">
        <v>1323</v>
      </c>
      <c r="G404" s="15">
        <f>VLOOKUP(F404,'[1]CAT POSPRE'!$A$2:$C$842,2,FALSE)</f>
        <v>511301323</v>
      </c>
      <c r="H404" s="16" t="str">
        <f>VLOOKUP(F404,'[1]CAT POSPRE'!$A$2:$C$842,3,FALSE)</f>
        <v>Gratificación de fin de año</v>
      </c>
      <c r="I404" s="17">
        <v>182302.48</v>
      </c>
    </row>
    <row r="405" spans="1:9" x14ac:dyDescent="0.2">
      <c r="A405" s="13">
        <v>1500522</v>
      </c>
      <c r="B405" s="14" t="s">
        <v>112</v>
      </c>
      <c r="C405" s="13" t="s">
        <v>84</v>
      </c>
      <c r="D405" s="13" t="s">
        <v>113</v>
      </c>
      <c r="E405" s="13" t="str">
        <f t="shared" si="17"/>
        <v>1</v>
      </c>
      <c r="F405" s="15">
        <v>1531</v>
      </c>
      <c r="G405" s="15">
        <f>VLOOKUP(F405,'[1]CAT POSPRE'!$A$2:$C$842,2,FALSE)</f>
        <v>511501531</v>
      </c>
      <c r="H405" s="16" t="str">
        <f>VLOOKUP(F405,'[1]CAT POSPRE'!$A$2:$C$842,3,FALSE)</f>
        <v>Prestaciones de retiro</v>
      </c>
      <c r="I405" s="17">
        <v>136726.85999999999</v>
      </c>
    </row>
    <row r="406" spans="1:9" x14ac:dyDescent="0.2">
      <c r="A406" s="13">
        <v>1500522</v>
      </c>
      <c r="B406" s="19" t="s">
        <v>112</v>
      </c>
      <c r="C406" s="20" t="s">
        <v>84</v>
      </c>
      <c r="D406" s="20" t="s">
        <v>113</v>
      </c>
      <c r="E406" s="20" t="str">
        <f t="shared" si="17"/>
        <v>1</v>
      </c>
      <c r="F406" s="15">
        <v>1541</v>
      </c>
      <c r="G406" s="15">
        <f>VLOOKUP(F406,'[1]CAT POSPRE'!$A$2:$C$842,2,FALSE)</f>
        <v>511501541</v>
      </c>
      <c r="H406" s="16" t="str">
        <f>VLOOKUP(F406,'[1]CAT POSPRE'!$A$2:$C$842,3,FALSE)</f>
        <v>Prestaciones establecidas por CGT</v>
      </c>
      <c r="I406" s="17">
        <v>30000</v>
      </c>
    </row>
    <row r="407" spans="1:9" x14ac:dyDescent="0.2">
      <c r="A407" s="13">
        <v>1500522</v>
      </c>
      <c r="B407" s="14" t="s">
        <v>112</v>
      </c>
      <c r="C407" s="13" t="s">
        <v>84</v>
      </c>
      <c r="D407" s="13" t="s">
        <v>113</v>
      </c>
      <c r="E407" s="13" t="str">
        <f t="shared" si="17"/>
        <v>2</v>
      </c>
      <c r="F407" s="15">
        <v>2111</v>
      </c>
      <c r="G407" s="15">
        <f>VLOOKUP(F407,'[1]CAT POSPRE'!$A$2:$C$842,2,FALSE)</f>
        <v>512102111</v>
      </c>
      <c r="H407" s="16" t="str">
        <f>VLOOKUP(F407,'[1]CAT POSPRE'!$A$2:$C$842,3,FALSE)</f>
        <v>Materiales y útiles de oficina</v>
      </c>
      <c r="I407" s="17">
        <v>10000</v>
      </c>
    </row>
    <row r="408" spans="1:9" x14ac:dyDescent="0.2">
      <c r="A408" s="13">
        <v>1500522</v>
      </c>
      <c r="B408" s="19" t="s">
        <v>112</v>
      </c>
      <c r="C408" s="20" t="s">
        <v>84</v>
      </c>
      <c r="D408" s="20" t="s">
        <v>113</v>
      </c>
      <c r="E408" s="20" t="str">
        <f t="shared" si="17"/>
        <v>2</v>
      </c>
      <c r="F408" s="15">
        <v>2121</v>
      </c>
      <c r="G408" s="15">
        <f>VLOOKUP(F408,'[1]CAT POSPRE'!$A$2:$C$842,2,FALSE)</f>
        <v>512102121</v>
      </c>
      <c r="H408" s="16" t="str">
        <f>VLOOKUP(F408,'[1]CAT POSPRE'!$A$2:$C$842,3,FALSE)</f>
        <v>Materiales y útiles de impresión y reproducción</v>
      </c>
      <c r="I408" s="17">
        <v>5000</v>
      </c>
    </row>
    <row r="409" spans="1:9" x14ac:dyDescent="0.2">
      <c r="A409" s="13">
        <v>1500522</v>
      </c>
      <c r="B409" s="14" t="s">
        <v>112</v>
      </c>
      <c r="C409" s="13" t="s">
        <v>84</v>
      </c>
      <c r="D409" s="13" t="s">
        <v>113</v>
      </c>
      <c r="E409" s="13" t="str">
        <f t="shared" si="17"/>
        <v>2</v>
      </c>
      <c r="F409" s="15">
        <v>2161</v>
      </c>
      <c r="G409" s="15">
        <f>VLOOKUP(F409,'[1]CAT POSPRE'!$A$2:$C$842,2,FALSE)</f>
        <v>512102161</v>
      </c>
      <c r="H409" s="16" t="str">
        <f>VLOOKUP(F409,'[1]CAT POSPRE'!$A$2:$C$842,3,FALSE)</f>
        <v>Material de limpieza</v>
      </c>
      <c r="I409" s="17">
        <v>100000</v>
      </c>
    </row>
    <row r="410" spans="1:9" x14ac:dyDescent="0.2">
      <c r="A410" s="13">
        <v>1500522</v>
      </c>
      <c r="B410" s="14" t="s">
        <v>112</v>
      </c>
      <c r="C410" s="13" t="s">
        <v>84</v>
      </c>
      <c r="D410" s="13" t="s">
        <v>113</v>
      </c>
      <c r="E410" s="13" t="str">
        <f t="shared" si="17"/>
        <v>2</v>
      </c>
      <c r="F410" s="15">
        <v>2212</v>
      </c>
      <c r="G410" s="15">
        <f>VLOOKUP(F410,'[1]CAT POSPRE'!$A$2:$C$842,2,FALSE)</f>
        <v>512202212</v>
      </c>
      <c r="H410" s="16" t="str">
        <f>VLOOKUP(F410,'[1]CAT POSPRE'!$A$2:$C$842,3,FALSE)</f>
        <v>Prod Alim p pers en instalac de depend y ent</v>
      </c>
      <c r="I410" s="17">
        <v>4000</v>
      </c>
    </row>
    <row r="411" spans="1:9" x14ac:dyDescent="0.2">
      <c r="A411" s="13">
        <v>1500522</v>
      </c>
      <c r="B411" s="14" t="s">
        <v>112</v>
      </c>
      <c r="C411" s="13" t="s">
        <v>84</v>
      </c>
      <c r="D411" s="13" t="s">
        <v>113</v>
      </c>
      <c r="E411" s="13" t="str">
        <f t="shared" si="17"/>
        <v>2</v>
      </c>
      <c r="F411" s="15">
        <v>2461</v>
      </c>
      <c r="G411" s="15">
        <f>VLOOKUP(F411,'[1]CAT POSPRE'!$A$2:$C$842,2,FALSE)</f>
        <v>512402461</v>
      </c>
      <c r="H411" s="16" t="str">
        <f>VLOOKUP(F411,'[1]CAT POSPRE'!$A$2:$C$842,3,FALSE)</f>
        <v>Material eléctrico y electrónico</v>
      </c>
      <c r="I411" s="17">
        <v>2000</v>
      </c>
    </row>
    <row r="412" spans="1:9" x14ac:dyDescent="0.2">
      <c r="A412" s="13">
        <v>1500522</v>
      </c>
      <c r="B412" s="14" t="s">
        <v>112</v>
      </c>
      <c r="C412" s="13" t="s">
        <v>84</v>
      </c>
      <c r="D412" s="13" t="s">
        <v>113</v>
      </c>
      <c r="E412" s="13" t="str">
        <f t="shared" si="17"/>
        <v>2</v>
      </c>
      <c r="F412" s="15">
        <v>2491</v>
      </c>
      <c r="G412" s="15">
        <f>VLOOKUP(F412,'[1]CAT POSPRE'!$A$2:$C$842,2,FALSE)</f>
        <v>512402491</v>
      </c>
      <c r="H412" s="16" t="str">
        <f>VLOOKUP(F412,'[1]CAT POSPRE'!$A$2:$C$842,3,FALSE)</f>
        <v>Materiales diversos</v>
      </c>
      <c r="I412" s="17">
        <v>6500</v>
      </c>
    </row>
    <row r="413" spans="1:9" x14ac:dyDescent="0.2">
      <c r="A413" s="13">
        <v>1500522</v>
      </c>
      <c r="B413" s="14" t="s">
        <v>112</v>
      </c>
      <c r="C413" s="13" t="s">
        <v>84</v>
      </c>
      <c r="D413" s="13" t="s">
        <v>113</v>
      </c>
      <c r="E413" s="13" t="str">
        <f t="shared" si="17"/>
        <v>2</v>
      </c>
      <c r="F413" s="15">
        <v>2612</v>
      </c>
      <c r="G413" s="15">
        <f>VLOOKUP(F413,'[1]CAT POSPRE'!$A$2:$C$842,2,FALSE)</f>
        <v>512602612</v>
      </c>
      <c r="H413" s="16" t="str">
        <f>VLOOKUP(F413,'[1]CAT POSPRE'!$A$2:$C$842,3,FALSE)</f>
        <v>Combus Lub y aditivos vehículos Serv Pub</v>
      </c>
      <c r="I413" s="17">
        <v>120000</v>
      </c>
    </row>
    <row r="414" spans="1:9" x14ac:dyDescent="0.2">
      <c r="A414" s="13">
        <v>1500522</v>
      </c>
      <c r="B414" s="14" t="s">
        <v>112</v>
      </c>
      <c r="C414" s="13" t="s">
        <v>84</v>
      </c>
      <c r="D414" s="13" t="s">
        <v>113</v>
      </c>
      <c r="E414" s="13" t="str">
        <f t="shared" si="17"/>
        <v>2</v>
      </c>
      <c r="F414" s="15">
        <v>2921</v>
      </c>
      <c r="G414" s="15">
        <f>VLOOKUP(F414,'[1]CAT POSPRE'!$A$2:$C$842,2,FALSE)</f>
        <v>512902921</v>
      </c>
      <c r="H414" s="16" t="str">
        <f>VLOOKUP(F414,'[1]CAT POSPRE'!$A$2:$C$842,3,FALSE)</f>
        <v>Refacciones y accesorios menores de edificios</v>
      </c>
      <c r="I414" s="17">
        <v>5000</v>
      </c>
    </row>
    <row r="415" spans="1:9" x14ac:dyDescent="0.2">
      <c r="A415" s="13">
        <v>1500522</v>
      </c>
      <c r="B415" s="14" t="s">
        <v>112</v>
      </c>
      <c r="C415" s="13" t="s">
        <v>84</v>
      </c>
      <c r="D415" s="13" t="s">
        <v>113</v>
      </c>
      <c r="E415" s="13" t="str">
        <f t="shared" si="17"/>
        <v>3</v>
      </c>
      <c r="F415" s="15">
        <v>3211</v>
      </c>
      <c r="G415" s="15">
        <f>VLOOKUP(F415,'[1]CAT POSPRE'!$A$2:$C$842,2,FALSE)</f>
        <v>513203211</v>
      </c>
      <c r="H415" s="16" t="str">
        <f>VLOOKUP(F415,'[1]CAT POSPRE'!$A$2:$C$842,3,FALSE)</f>
        <v>Arrendamiento de terrenos</v>
      </c>
      <c r="I415" s="17">
        <v>18000</v>
      </c>
    </row>
    <row r="416" spans="1:9" x14ac:dyDescent="0.2">
      <c r="A416" s="13">
        <v>1500522</v>
      </c>
      <c r="B416" s="14" t="s">
        <v>112</v>
      </c>
      <c r="C416" s="13" t="s">
        <v>84</v>
      </c>
      <c r="D416" s="13" t="s">
        <v>113</v>
      </c>
      <c r="E416" s="13" t="str">
        <f t="shared" ref="E416:E485" si="20">MID(F416,1,1)</f>
        <v>3</v>
      </c>
      <c r="F416" s="15">
        <v>3231</v>
      </c>
      <c r="G416" s="15">
        <f>VLOOKUP(F416,'[1]CAT POSPRE'!$A$2:$C$842,2,FALSE)</f>
        <v>513203231</v>
      </c>
      <c r="H416" s="16" t="str">
        <f>VLOOKUP(F416,'[1]CAT POSPRE'!$A$2:$C$842,3,FALSE)</f>
        <v>Arrendam de Mobil y Eq de administración</v>
      </c>
      <c r="I416" s="17">
        <v>2000</v>
      </c>
    </row>
    <row r="417" spans="1:9" x14ac:dyDescent="0.2">
      <c r="A417" s="13">
        <v>1500522</v>
      </c>
      <c r="B417" s="14" t="s">
        <v>112</v>
      </c>
      <c r="C417" s="13" t="s">
        <v>84</v>
      </c>
      <c r="D417" s="13" t="s">
        <v>113</v>
      </c>
      <c r="E417" s="13" t="str">
        <f t="shared" si="20"/>
        <v>3</v>
      </c>
      <c r="F417" s="15">
        <v>3261</v>
      </c>
      <c r="G417" s="15">
        <f>VLOOKUP(F417,'[1]CAT POSPRE'!$A$2:$C$842,2,FALSE)</f>
        <v>513203261</v>
      </c>
      <c r="H417" s="16" t="str">
        <f>VLOOKUP(F417,'[1]CAT POSPRE'!$A$2:$C$842,3,FALSE)</f>
        <v>Arrendamiento de maquinaria y equipo</v>
      </c>
      <c r="I417" s="17">
        <v>2000</v>
      </c>
    </row>
    <row r="418" spans="1:9" x14ac:dyDescent="0.2">
      <c r="A418" s="13">
        <v>1500522</v>
      </c>
      <c r="B418" s="14" t="s">
        <v>112</v>
      </c>
      <c r="C418" s="13" t="s">
        <v>84</v>
      </c>
      <c r="D418" s="13" t="s">
        <v>113</v>
      </c>
      <c r="E418" s="13" t="str">
        <f t="shared" si="20"/>
        <v>3</v>
      </c>
      <c r="F418" s="15">
        <v>3451</v>
      </c>
      <c r="G418" s="15">
        <f>VLOOKUP(F418,'[1]CAT POSPRE'!$A$2:$C$842,2,FALSE)</f>
        <v>513403451</v>
      </c>
      <c r="H418" s="16" t="str">
        <f>VLOOKUP(F418,'[1]CAT POSPRE'!$A$2:$C$842,3,FALSE)</f>
        <v>Seguro de bienes patrimoniales</v>
      </c>
      <c r="I418" s="17">
        <v>50000</v>
      </c>
    </row>
    <row r="419" spans="1:9" x14ac:dyDescent="0.2">
      <c r="A419" s="13">
        <v>1500522</v>
      </c>
      <c r="B419" s="14" t="s">
        <v>112</v>
      </c>
      <c r="C419" s="13" t="s">
        <v>84</v>
      </c>
      <c r="D419" s="13" t="s">
        <v>113</v>
      </c>
      <c r="E419" s="13" t="str">
        <f t="shared" si="20"/>
        <v>3</v>
      </c>
      <c r="F419" s="15">
        <v>3471</v>
      </c>
      <c r="G419" s="15">
        <f>VLOOKUP(F419,'[1]CAT POSPRE'!$A$2:$C$842,2,FALSE)</f>
        <v>513403471</v>
      </c>
      <c r="H419" s="16" t="str">
        <f>VLOOKUP(F419,'[1]CAT POSPRE'!$A$2:$C$842,3,FALSE)</f>
        <v>Fletes y maniobras</v>
      </c>
      <c r="I419" s="17">
        <v>10000</v>
      </c>
    </row>
    <row r="420" spans="1:9" x14ac:dyDescent="0.2">
      <c r="A420" s="13">
        <v>1500522</v>
      </c>
      <c r="B420" s="14" t="s">
        <v>112</v>
      </c>
      <c r="C420" s="13" t="s">
        <v>84</v>
      </c>
      <c r="D420" s="13" t="s">
        <v>113</v>
      </c>
      <c r="E420" s="13" t="str">
        <f t="shared" si="20"/>
        <v>3</v>
      </c>
      <c r="F420" s="15">
        <v>3511</v>
      </c>
      <c r="G420" s="15">
        <f>VLOOKUP(F420,'[1]CAT POSPRE'!$A$2:$C$842,2,FALSE)</f>
        <v>513503511</v>
      </c>
      <c r="H420" s="16" t="str">
        <f>VLOOKUP(F420,'[1]CAT POSPRE'!$A$2:$C$842,3,FALSE)</f>
        <v>Conservación y mantenimiento de inmuebles</v>
      </c>
      <c r="I420" s="17">
        <v>20000</v>
      </c>
    </row>
    <row r="421" spans="1:9" x14ac:dyDescent="0.2">
      <c r="A421" s="13">
        <v>1500522</v>
      </c>
      <c r="B421" s="14" t="s">
        <v>112</v>
      </c>
      <c r="C421" s="13" t="s">
        <v>84</v>
      </c>
      <c r="D421" s="13" t="s">
        <v>113</v>
      </c>
      <c r="E421" s="13" t="str">
        <f t="shared" si="20"/>
        <v>3</v>
      </c>
      <c r="F421" s="15">
        <v>3521</v>
      </c>
      <c r="G421" s="15">
        <f>VLOOKUP(F421,'[1]CAT POSPRE'!$A$2:$C$842,2,FALSE)</f>
        <v>513503521</v>
      </c>
      <c r="H421" s="16" t="str">
        <f>VLOOKUP(F421,'[1]CAT POSPRE'!$A$2:$C$842,3,FALSE)</f>
        <v>Instal Rep y mantto  de Mobil y Eq de admon</v>
      </c>
      <c r="I421" s="17">
        <v>5000</v>
      </c>
    </row>
    <row r="422" spans="1:9" x14ac:dyDescent="0.2">
      <c r="A422" s="13">
        <v>1500522</v>
      </c>
      <c r="B422" s="14" t="s">
        <v>112</v>
      </c>
      <c r="C422" s="13" t="s">
        <v>84</v>
      </c>
      <c r="D422" s="13" t="s">
        <v>113</v>
      </c>
      <c r="E422" s="13" t="str">
        <f t="shared" si="20"/>
        <v>3</v>
      </c>
      <c r="F422" s="15">
        <v>3551</v>
      </c>
      <c r="G422" s="15">
        <f>VLOOKUP(F422,'[1]CAT POSPRE'!$A$2:$C$842,2,FALSE)</f>
        <v>513503551</v>
      </c>
      <c r="H422" s="16" t="str">
        <f>VLOOKUP(F422,'[1]CAT POSPRE'!$A$2:$C$842,3,FALSE)</f>
        <v>Mantto y conserv Veh terrestres aéreos mariti</v>
      </c>
      <c r="I422" s="17">
        <v>150000</v>
      </c>
    </row>
    <row r="423" spans="1:9" x14ac:dyDescent="0.2">
      <c r="A423" s="13">
        <v>1500522</v>
      </c>
      <c r="B423" s="14" t="s">
        <v>112</v>
      </c>
      <c r="C423" s="13" t="s">
        <v>84</v>
      </c>
      <c r="D423" s="13" t="s">
        <v>113</v>
      </c>
      <c r="E423" s="13" t="str">
        <f t="shared" si="20"/>
        <v>3</v>
      </c>
      <c r="F423" s="15">
        <v>3751</v>
      </c>
      <c r="G423" s="15">
        <f>VLOOKUP(F423,'[1]CAT POSPRE'!$A$2:$C$842,2,FALSE)</f>
        <v>513703751</v>
      </c>
      <c r="H423" s="16" t="str">
        <f>VLOOKUP(F423,'[1]CAT POSPRE'!$A$2:$C$842,3,FALSE)</f>
        <v>Viáticos nac p Serv pub Desemp funciones ofic</v>
      </c>
      <c r="I423" s="17">
        <v>40000</v>
      </c>
    </row>
    <row r="424" spans="1:9" x14ac:dyDescent="0.2">
      <c r="A424" s="13">
        <v>1500522</v>
      </c>
      <c r="B424" s="19" t="s">
        <v>112</v>
      </c>
      <c r="C424" s="20" t="s">
        <v>84</v>
      </c>
      <c r="D424" s="20" t="s">
        <v>113</v>
      </c>
      <c r="E424" s="20" t="str">
        <f t="shared" si="20"/>
        <v>3</v>
      </c>
      <c r="F424" s="15">
        <v>3791</v>
      </c>
      <c r="G424" s="15">
        <f>VLOOKUP(F424,'[1]CAT POSPRE'!$A$2:$C$842,2,FALSE)</f>
        <v>513703791</v>
      </c>
      <c r="H424" s="16" t="str">
        <f>VLOOKUP(F424,'[1]CAT POSPRE'!$A$2:$C$842,3,FALSE)</f>
        <v>Otros servicios de traslado y hospedaje</v>
      </c>
      <c r="I424" s="17">
        <v>4000</v>
      </c>
    </row>
    <row r="425" spans="1:9" x14ac:dyDescent="0.2">
      <c r="A425" s="13">
        <v>1500522</v>
      </c>
      <c r="B425" s="14" t="s">
        <v>112</v>
      </c>
      <c r="C425" s="13" t="s">
        <v>84</v>
      </c>
      <c r="D425" s="13" t="s">
        <v>113</v>
      </c>
      <c r="E425" s="13" t="str">
        <f t="shared" si="20"/>
        <v>3</v>
      </c>
      <c r="F425" s="15">
        <v>3921</v>
      </c>
      <c r="G425" s="15">
        <f>VLOOKUP(F425,'[1]CAT POSPRE'!$A$2:$C$842,2,FALSE)</f>
        <v>513903921</v>
      </c>
      <c r="H425" s="16" t="str">
        <f>VLOOKUP(F425,'[1]CAT POSPRE'!$A$2:$C$842,3,FALSE)</f>
        <v>Otros impuestos y derechos</v>
      </c>
      <c r="I425" s="17">
        <v>0</v>
      </c>
    </row>
    <row r="426" spans="1:9" x14ac:dyDescent="0.2">
      <c r="A426" s="13">
        <v>1500522</v>
      </c>
      <c r="B426" s="14" t="s">
        <v>112</v>
      </c>
      <c r="C426" s="13" t="s">
        <v>84</v>
      </c>
      <c r="D426" s="13" t="s">
        <v>113</v>
      </c>
      <c r="E426" s="13" t="str">
        <f t="shared" si="20"/>
        <v>5</v>
      </c>
      <c r="F426" s="15">
        <v>5111</v>
      </c>
      <c r="G426" s="15">
        <f>VLOOKUP(F426,'[1]CAT POSPRE'!$A$2:$C$842,2,FALSE)</f>
        <v>124115111</v>
      </c>
      <c r="H426" s="16" t="str">
        <f>VLOOKUP(F426,'[1]CAT POSPRE'!$A$2:$C$842,3,FALSE)</f>
        <v>Muebles de oficina y estantería</v>
      </c>
      <c r="I426" s="17">
        <v>0</v>
      </c>
    </row>
    <row r="427" spans="1:9" x14ac:dyDescent="0.2">
      <c r="A427" s="13">
        <v>1500522</v>
      </c>
      <c r="B427" s="14" t="s">
        <v>112</v>
      </c>
      <c r="C427" s="13" t="s">
        <v>84</v>
      </c>
      <c r="D427" s="13" t="s">
        <v>113</v>
      </c>
      <c r="E427" s="13" t="str">
        <f t="shared" si="20"/>
        <v>5</v>
      </c>
      <c r="F427" s="15">
        <v>5151</v>
      </c>
      <c r="G427" s="15">
        <f>VLOOKUP(F427,'[1]CAT POSPRE'!$A$2:$C$842,2,FALSE)</f>
        <v>124135151</v>
      </c>
      <c r="H427" s="16" t="str">
        <f>VLOOKUP(F427,'[1]CAT POSPRE'!$A$2:$C$842,3,FALSE)</f>
        <v>Computadoras y equipo periférico</v>
      </c>
      <c r="I427" s="17">
        <v>0</v>
      </c>
    </row>
    <row r="428" spans="1:9" x14ac:dyDescent="0.2">
      <c r="A428" s="22"/>
      <c r="B428" s="9"/>
      <c r="C428" s="9"/>
      <c r="D428" s="9"/>
      <c r="E428" s="9" t="str">
        <f t="shared" si="20"/>
        <v/>
      </c>
      <c r="F428" s="10"/>
      <c r="G428" s="10"/>
      <c r="H428" s="11" t="s">
        <v>114</v>
      </c>
      <c r="I428" s="12">
        <f>SUM(I429:I431)</f>
        <v>1030000</v>
      </c>
    </row>
    <row r="429" spans="1:9" x14ac:dyDescent="0.2">
      <c r="A429" s="13">
        <v>1500522</v>
      </c>
      <c r="B429" s="14" t="s">
        <v>112</v>
      </c>
      <c r="C429" s="13" t="s">
        <v>84</v>
      </c>
      <c r="D429" s="13" t="s">
        <v>115</v>
      </c>
      <c r="E429" s="13" t="str">
        <f t="shared" si="20"/>
        <v>1</v>
      </c>
      <c r="F429" s="15">
        <v>1211</v>
      </c>
      <c r="G429" s="15">
        <f>VLOOKUP(F429,'[1]CAT POSPRE'!$A$2:$C$842,2,FALSE)</f>
        <v>511201211</v>
      </c>
      <c r="H429" s="16" t="str">
        <f>VLOOKUP(F429,'[1]CAT POSPRE'!$A$2:$C$842,3,FALSE)</f>
        <v>Honorarios</v>
      </c>
      <c r="I429" s="17">
        <v>780000</v>
      </c>
    </row>
    <row r="430" spans="1:9" x14ac:dyDescent="0.2">
      <c r="A430" s="13">
        <v>1500522</v>
      </c>
      <c r="B430" s="14" t="s">
        <v>112</v>
      </c>
      <c r="C430" s="13" t="s">
        <v>84</v>
      </c>
      <c r="D430" s="13" t="s">
        <v>115</v>
      </c>
      <c r="E430" s="13" t="str">
        <f t="shared" si="20"/>
        <v>1</v>
      </c>
      <c r="F430" s="15">
        <v>1441</v>
      </c>
      <c r="G430" s="15">
        <f>VLOOKUP(F430,'[1]CAT POSPRE'!$A$2:$C$842,2,FALSE)</f>
        <v>511401441</v>
      </c>
      <c r="H430" s="16" t="str">
        <f>VLOOKUP(F430,'[1]CAT POSPRE'!$A$2:$C$842,3,FALSE)</f>
        <v>Seguros</v>
      </c>
      <c r="I430" s="17">
        <v>250000</v>
      </c>
    </row>
    <row r="431" spans="1:9" x14ac:dyDescent="0.2">
      <c r="A431" s="13">
        <v>1500522</v>
      </c>
      <c r="B431" s="14" t="s">
        <v>112</v>
      </c>
      <c r="C431" s="13" t="s">
        <v>84</v>
      </c>
      <c r="D431" s="13" t="s">
        <v>115</v>
      </c>
      <c r="E431" s="13" t="str">
        <f t="shared" si="20"/>
        <v>2</v>
      </c>
      <c r="F431" s="15">
        <v>2531</v>
      </c>
      <c r="G431" s="15">
        <f>VLOOKUP(F431,'[1]CAT POSPRE'!$A$2:$C$842,2,FALSE)</f>
        <v>512502531</v>
      </c>
      <c r="H431" s="16" t="str">
        <f>VLOOKUP(F431,'[1]CAT POSPRE'!$A$2:$C$842,3,FALSE)</f>
        <v>Medicinas y productos farmacéuticos</v>
      </c>
      <c r="I431" s="17">
        <v>0</v>
      </c>
    </row>
    <row r="432" spans="1:9" x14ac:dyDescent="0.2">
      <c r="A432" s="25"/>
      <c r="B432" s="5"/>
      <c r="C432" s="5"/>
      <c r="D432" s="5"/>
      <c r="E432" s="5" t="str">
        <f t="shared" si="20"/>
        <v/>
      </c>
      <c r="F432" s="6"/>
      <c r="G432" s="6"/>
      <c r="H432" s="7" t="s">
        <v>116</v>
      </c>
      <c r="I432" s="8">
        <f t="shared" ref="I432" si="21">I433</f>
        <v>905830.01000000013</v>
      </c>
    </row>
    <row r="433" spans="1:9" x14ac:dyDescent="0.2">
      <c r="A433" s="22"/>
      <c r="B433" s="9"/>
      <c r="C433" s="9"/>
      <c r="D433" s="9"/>
      <c r="E433" s="9" t="str">
        <f t="shared" si="20"/>
        <v/>
      </c>
      <c r="F433" s="10"/>
      <c r="G433" s="10"/>
      <c r="H433" s="11" t="s">
        <v>116</v>
      </c>
      <c r="I433" s="12">
        <f>SUM(I434:I467)</f>
        <v>905830.01000000013</v>
      </c>
    </row>
    <row r="434" spans="1:9" x14ac:dyDescent="0.2">
      <c r="A434" s="13">
        <v>1500522</v>
      </c>
      <c r="B434" s="14" t="s">
        <v>117</v>
      </c>
      <c r="C434" s="13" t="s">
        <v>118</v>
      </c>
      <c r="D434" s="13" t="s">
        <v>119</v>
      </c>
      <c r="E434" s="13" t="str">
        <f t="shared" si="20"/>
        <v>1</v>
      </c>
      <c r="F434" s="15">
        <v>1131</v>
      </c>
      <c r="G434" s="15">
        <f>VLOOKUP(F434,'[1]CAT POSPRE'!$A$2:$C$842,2,FALSE)</f>
        <v>511101131</v>
      </c>
      <c r="H434" s="16" t="str">
        <f>VLOOKUP(F434,'[1]CAT POSPRE'!$A$2:$C$842,3,FALSE)</f>
        <v>Sueldos Base</v>
      </c>
      <c r="I434" s="17">
        <v>524274.12</v>
      </c>
    </row>
    <row r="435" spans="1:9" x14ac:dyDescent="0.2">
      <c r="A435" s="13">
        <v>1500522</v>
      </c>
      <c r="B435" s="14" t="s">
        <v>117</v>
      </c>
      <c r="C435" s="13" t="s">
        <v>118</v>
      </c>
      <c r="D435" s="13" t="s">
        <v>119</v>
      </c>
      <c r="E435" s="13" t="str">
        <f t="shared" si="20"/>
        <v>1</v>
      </c>
      <c r="F435" s="15">
        <v>1221</v>
      </c>
      <c r="G435" s="15">
        <f>VLOOKUP(F435,'[1]CAT POSPRE'!$A$2:$C$842,2,FALSE)</f>
        <v>511201221</v>
      </c>
      <c r="H435" s="16" t="str">
        <f>VLOOKUP(F435,'[1]CAT POSPRE'!$A$2:$C$842,3,FALSE)</f>
        <v>Remuneraciones para eventuales</v>
      </c>
      <c r="I435" s="17">
        <v>20000</v>
      </c>
    </row>
    <row r="436" spans="1:9" x14ac:dyDescent="0.2">
      <c r="A436" s="13">
        <v>1500522</v>
      </c>
      <c r="B436" s="14" t="s">
        <v>117</v>
      </c>
      <c r="C436" s="13" t="s">
        <v>118</v>
      </c>
      <c r="D436" s="13" t="s">
        <v>119</v>
      </c>
      <c r="E436" s="13" t="str">
        <f t="shared" si="20"/>
        <v>1</v>
      </c>
      <c r="F436" s="15">
        <v>1312</v>
      </c>
      <c r="G436" s="15">
        <f>VLOOKUP(F436,'[1]CAT POSPRE'!$A$2:$C$842,2,FALSE)</f>
        <v>511301312</v>
      </c>
      <c r="H436" s="16" t="str">
        <f>VLOOKUP(F436,'[1]CAT POSPRE'!$A$2:$C$842,3,FALSE)</f>
        <v>Antigüedad</v>
      </c>
      <c r="I436" s="17">
        <v>17475.8</v>
      </c>
    </row>
    <row r="437" spans="1:9" x14ac:dyDescent="0.2">
      <c r="A437" s="13">
        <v>1500522</v>
      </c>
      <c r="B437" s="14" t="s">
        <v>117</v>
      </c>
      <c r="C437" s="13" t="s">
        <v>118</v>
      </c>
      <c r="D437" s="13" t="s">
        <v>119</v>
      </c>
      <c r="E437" s="13" t="str">
        <f t="shared" si="20"/>
        <v>1</v>
      </c>
      <c r="F437" s="15">
        <v>1321</v>
      </c>
      <c r="G437" s="15">
        <f>VLOOKUP(F437,'[1]CAT POSPRE'!$A$2:$C$842,2,FALSE)</f>
        <v>511301321</v>
      </c>
      <c r="H437" s="16" t="str">
        <f>VLOOKUP(F437,'[1]CAT POSPRE'!$A$2:$C$842,3,FALSE)</f>
        <v>Prima Vacacional</v>
      </c>
      <c r="I437" s="17">
        <v>8737.9</v>
      </c>
    </row>
    <row r="438" spans="1:9" x14ac:dyDescent="0.2">
      <c r="A438" s="13">
        <v>1500522</v>
      </c>
      <c r="B438" s="14" t="s">
        <v>117</v>
      </c>
      <c r="C438" s="13" t="s">
        <v>118</v>
      </c>
      <c r="D438" s="13" t="s">
        <v>119</v>
      </c>
      <c r="E438" s="13" t="str">
        <f t="shared" si="20"/>
        <v>1</v>
      </c>
      <c r="F438" s="15">
        <v>1323</v>
      </c>
      <c r="G438" s="15">
        <f>VLOOKUP(F438,'[1]CAT POSPRE'!$A$2:$C$842,2,FALSE)</f>
        <v>511301323</v>
      </c>
      <c r="H438" s="16" t="str">
        <f>VLOOKUP(F438,'[1]CAT POSPRE'!$A$2:$C$842,3,FALSE)</f>
        <v>Gratificación de fin de año</v>
      </c>
      <c r="I438" s="17">
        <v>58252.68</v>
      </c>
    </row>
    <row r="439" spans="1:9" x14ac:dyDescent="0.2">
      <c r="A439" s="13">
        <v>1500522</v>
      </c>
      <c r="B439" s="14" t="s">
        <v>117</v>
      </c>
      <c r="C439" s="13" t="s">
        <v>118</v>
      </c>
      <c r="D439" s="13" t="s">
        <v>119</v>
      </c>
      <c r="E439" s="13" t="str">
        <f t="shared" si="20"/>
        <v>1</v>
      </c>
      <c r="F439" s="15">
        <v>1531</v>
      </c>
      <c r="G439" s="15">
        <f>VLOOKUP(F439,'[1]CAT POSPRE'!$A$2:$C$842,2,FALSE)</f>
        <v>511501531</v>
      </c>
      <c r="H439" s="16" t="str">
        <f>VLOOKUP(F439,'[1]CAT POSPRE'!$A$2:$C$842,3,FALSE)</f>
        <v>Prestaciones de retiro</v>
      </c>
      <c r="I439" s="17">
        <v>43689.51</v>
      </c>
    </row>
    <row r="440" spans="1:9" x14ac:dyDescent="0.2">
      <c r="A440" s="13">
        <v>1500522</v>
      </c>
      <c r="B440" s="14" t="s">
        <v>117</v>
      </c>
      <c r="C440" s="13" t="s">
        <v>118</v>
      </c>
      <c r="D440" s="13" t="s">
        <v>119</v>
      </c>
      <c r="E440" s="13" t="str">
        <f t="shared" si="20"/>
        <v>1</v>
      </c>
      <c r="F440" s="15">
        <v>1541</v>
      </c>
      <c r="G440" s="15">
        <f>VLOOKUP(F440,'[1]CAT POSPRE'!$A$2:$C$842,2,FALSE)</f>
        <v>511501541</v>
      </c>
      <c r="H440" s="16" t="str">
        <f>VLOOKUP(F440,'[1]CAT POSPRE'!$A$2:$C$842,3,FALSE)</f>
        <v>Prestaciones establecidas por CGT</v>
      </c>
      <c r="I440" s="17">
        <v>10000</v>
      </c>
    </row>
    <row r="441" spans="1:9" x14ac:dyDescent="0.2">
      <c r="A441" s="13">
        <v>1500522</v>
      </c>
      <c r="B441" s="14" t="s">
        <v>117</v>
      </c>
      <c r="C441" s="13" t="s">
        <v>118</v>
      </c>
      <c r="D441" s="13" t="s">
        <v>119</v>
      </c>
      <c r="E441" s="13" t="str">
        <f t="shared" si="20"/>
        <v>1</v>
      </c>
      <c r="F441" s="15">
        <v>1551</v>
      </c>
      <c r="G441" s="15">
        <f>VLOOKUP(F441,'[1]CAT POSPRE'!$A$2:$C$842,2,FALSE)</f>
        <v>511501551</v>
      </c>
      <c r="H441" s="16" t="str">
        <f>VLOOKUP(F441,'[1]CAT POSPRE'!$A$2:$C$842,3,FALSE)</f>
        <v>Capacitación de los servidores públicos</v>
      </c>
      <c r="I441" s="17">
        <v>0</v>
      </c>
    </row>
    <row r="442" spans="1:9" x14ac:dyDescent="0.2">
      <c r="A442" s="13">
        <v>1500522</v>
      </c>
      <c r="B442" s="14" t="s">
        <v>117</v>
      </c>
      <c r="C442" s="13" t="s">
        <v>118</v>
      </c>
      <c r="D442" s="13" t="s">
        <v>119</v>
      </c>
      <c r="E442" s="13" t="str">
        <f t="shared" si="20"/>
        <v>2</v>
      </c>
      <c r="F442" s="15">
        <v>2111</v>
      </c>
      <c r="G442" s="15">
        <f>VLOOKUP(F442,'[1]CAT POSPRE'!$A$2:$C$842,2,FALSE)</f>
        <v>512102111</v>
      </c>
      <c r="H442" s="16" t="str">
        <f>VLOOKUP(F442,'[1]CAT POSPRE'!$A$2:$C$842,3,FALSE)</f>
        <v>Materiales y útiles de oficina</v>
      </c>
      <c r="I442" s="17">
        <v>15000</v>
      </c>
    </row>
    <row r="443" spans="1:9" x14ac:dyDescent="0.2">
      <c r="A443" s="13">
        <v>1500522</v>
      </c>
      <c r="B443" s="14" t="s">
        <v>117</v>
      </c>
      <c r="C443" s="13" t="s">
        <v>118</v>
      </c>
      <c r="D443" s="13" t="s">
        <v>119</v>
      </c>
      <c r="E443" s="13" t="str">
        <f t="shared" si="20"/>
        <v>2</v>
      </c>
      <c r="F443" s="15">
        <v>2121</v>
      </c>
      <c r="G443" s="15">
        <f>VLOOKUP(F443,'[1]CAT POSPRE'!$A$2:$C$842,2,FALSE)</f>
        <v>512102121</v>
      </c>
      <c r="H443" s="16" t="str">
        <f>VLOOKUP(F443,'[1]CAT POSPRE'!$A$2:$C$842,3,FALSE)</f>
        <v>Materiales y útiles de impresión y reproducción</v>
      </c>
      <c r="I443" s="17">
        <v>8000</v>
      </c>
    </row>
    <row r="444" spans="1:9" x14ac:dyDescent="0.2">
      <c r="A444" s="13">
        <v>1500522</v>
      </c>
      <c r="B444" s="14" t="s">
        <v>117</v>
      </c>
      <c r="C444" s="13" t="s">
        <v>118</v>
      </c>
      <c r="D444" s="13" t="s">
        <v>119</v>
      </c>
      <c r="E444" s="13" t="str">
        <f t="shared" si="20"/>
        <v>2</v>
      </c>
      <c r="F444" s="15">
        <v>2161</v>
      </c>
      <c r="G444" s="15">
        <f>VLOOKUP(F444,'[1]CAT POSPRE'!$A$2:$C$842,2,FALSE)</f>
        <v>512102161</v>
      </c>
      <c r="H444" s="16" t="str">
        <f>VLOOKUP(F444,'[1]CAT POSPRE'!$A$2:$C$842,3,FALSE)</f>
        <v>Material de limpieza</v>
      </c>
      <c r="I444" s="17">
        <v>0</v>
      </c>
    </row>
    <row r="445" spans="1:9" x14ac:dyDescent="0.2">
      <c r="A445" s="13">
        <v>1500522</v>
      </c>
      <c r="B445" s="14" t="s">
        <v>117</v>
      </c>
      <c r="C445" s="13" t="s">
        <v>118</v>
      </c>
      <c r="D445" s="13" t="s">
        <v>119</v>
      </c>
      <c r="E445" s="13" t="str">
        <f t="shared" si="20"/>
        <v>2</v>
      </c>
      <c r="F445" s="15">
        <v>2212</v>
      </c>
      <c r="G445" s="15">
        <f>VLOOKUP(F445,'[1]CAT POSPRE'!$A$2:$C$842,2,FALSE)</f>
        <v>512202212</v>
      </c>
      <c r="H445" s="16" t="str">
        <f>VLOOKUP(F445,'[1]CAT POSPRE'!$A$2:$C$842,3,FALSE)</f>
        <v>Prod Alim p pers en instalac de depend y ent</v>
      </c>
      <c r="I445" s="17">
        <v>5000</v>
      </c>
    </row>
    <row r="446" spans="1:9" x14ac:dyDescent="0.2">
      <c r="A446" s="13">
        <v>1500522</v>
      </c>
      <c r="B446" s="14" t="s">
        <v>117</v>
      </c>
      <c r="C446" s="13" t="s">
        <v>118</v>
      </c>
      <c r="D446" s="13" t="s">
        <v>119</v>
      </c>
      <c r="E446" s="13" t="str">
        <f t="shared" si="20"/>
        <v>2</v>
      </c>
      <c r="F446" s="15">
        <v>2491</v>
      </c>
      <c r="G446" s="15">
        <f>VLOOKUP(F446,'[1]CAT POSPRE'!$A$2:$C$842,2,FALSE)</f>
        <v>512402491</v>
      </c>
      <c r="H446" s="16" t="str">
        <f>VLOOKUP(F446,'[1]CAT POSPRE'!$A$2:$C$842,3,FALSE)</f>
        <v>Materiales diversos</v>
      </c>
      <c r="I446" s="17">
        <v>2000</v>
      </c>
    </row>
    <row r="447" spans="1:9" x14ac:dyDescent="0.2">
      <c r="A447" s="13">
        <v>1500522</v>
      </c>
      <c r="B447" s="14" t="s">
        <v>117</v>
      </c>
      <c r="C447" s="13" t="s">
        <v>118</v>
      </c>
      <c r="D447" s="13" t="s">
        <v>119</v>
      </c>
      <c r="E447" s="13" t="str">
        <f t="shared" si="20"/>
        <v>2</v>
      </c>
      <c r="F447" s="15">
        <v>2612</v>
      </c>
      <c r="G447" s="15">
        <f>VLOOKUP(F447,'[1]CAT POSPRE'!$A$2:$C$842,2,FALSE)</f>
        <v>512602612</v>
      </c>
      <c r="H447" s="16" t="str">
        <f>VLOOKUP(F447,'[1]CAT POSPRE'!$A$2:$C$842,3,FALSE)</f>
        <v>Combus Lub y aditivos vehículos Serv Pub</v>
      </c>
      <c r="I447" s="17">
        <v>50000</v>
      </c>
    </row>
    <row r="448" spans="1:9" x14ac:dyDescent="0.2">
      <c r="A448" s="13">
        <v>1500522</v>
      </c>
      <c r="B448" s="14" t="s">
        <v>117</v>
      </c>
      <c r="C448" s="13" t="s">
        <v>118</v>
      </c>
      <c r="D448" s="13" t="s">
        <v>119</v>
      </c>
      <c r="E448" s="13" t="str">
        <f t="shared" si="20"/>
        <v>2</v>
      </c>
      <c r="F448" s="15">
        <v>2711</v>
      </c>
      <c r="G448" s="15">
        <f>VLOOKUP(F448,'[1]CAT POSPRE'!$A$2:$C$842,2,FALSE)</f>
        <v>512702711</v>
      </c>
      <c r="H448" s="16" t="str">
        <f>VLOOKUP(F448,'[1]CAT POSPRE'!$A$2:$C$842,3,FALSE)</f>
        <v>Vestuario y uniformes</v>
      </c>
      <c r="I448" s="17">
        <v>16000</v>
      </c>
    </row>
    <row r="449" spans="1:9" x14ac:dyDescent="0.2">
      <c r="A449" s="13">
        <v>1500522</v>
      </c>
      <c r="B449" s="14" t="s">
        <v>117</v>
      </c>
      <c r="C449" s="13" t="s">
        <v>118</v>
      </c>
      <c r="D449" s="13" t="s">
        <v>119</v>
      </c>
      <c r="E449" s="13" t="str">
        <f t="shared" si="20"/>
        <v>2</v>
      </c>
      <c r="F449" s="15">
        <v>2941</v>
      </c>
      <c r="G449" s="15">
        <f>VLOOKUP(F449,'[1]CAT POSPRE'!$A$2:$C$842,2,FALSE)</f>
        <v>512902941</v>
      </c>
      <c r="H449" s="16" t="str">
        <f>VLOOKUP(F449,'[1]CAT POSPRE'!$A$2:$C$842,3,FALSE)</f>
        <v>Ref y Acces men Eq cómputo y tecn de la Info</v>
      </c>
      <c r="I449" s="17">
        <v>4000</v>
      </c>
    </row>
    <row r="450" spans="1:9" x14ac:dyDescent="0.2">
      <c r="A450" s="13">
        <v>1500522</v>
      </c>
      <c r="B450" s="14" t="s">
        <v>117</v>
      </c>
      <c r="C450" s="13" t="s">
        <v>118</v>
      </c>
      <c r="D450" s="13" t="s">
        <v>119</v>
      </c>
      <c r="E450" s="13" t="str">
        <f t="shared" si="20"/>
        <v>3</v>
      </c>
      <c r="F450" s="15">
        <v>3231</v>
      </c>
      <c r="G450" s="15">
        <f>VLOOKUP(F450,'[1]CAT POSPRE'!$A$2:$C$842,2,FALSE)</f>
        <v>513203231</v>
      </c>
      <c r="H450" s="16" t="str">
        <f>VLOOKUP(F450,'[1]CAT POSPRE'!$A$2:$C$842,3,FALSE)</f>
        <v>Arrendam de Mobil y Eq de administración</v>
      </c>
      <c r="I450" s="17">
        <v>20000</v>
      </c>
    </row>
    <row r="451" spans="1:9" x14ac:dyDescent="0.2">
      <c r="A451" s="13">
        <v>1500522</v>
      </c>
      <c r="B451" s="14" t="s">
        <v>117</v>
      </c>
      <c r="C451" s="13" t="s">
        <v>118</v>
      </c>
      <c r="D451" s="13" t="s">
        <v>119</v>
      </c>
      <c r="E451" s="13" t="str">
        <f t="shared" si="20"/>
        <v>3</v>
      </c>
      <c r="F451" s="15">
        <v>3252</v>
      </c>
      <c r="G451" s="15">
        <f>VLOOKUP(F451,'[1]CAT POSPRE'!$A$2:$C$842,2,FALSE)</f>
        <v>513203252</v>
      </c>
      <c r="H451" s="16" t="str">
        <f>VLOOKUP(F451,'[1]CAT POSPRE'!$A$2:$C$842,3,FALSE)</f>
        <v>Arrend Vehículos Serv Administrativos</v>
      </c>
      <c r="I451" s="17">
        <v>10000</v>
      </c>
    </row>
    <row r="452" spans="1:9" x14ac:dyDescent="0.2">
      <c r="A452" s="13">
        <v>1500522</v>
      </c>
      <c r="B452" s="14" t="s">
        <v>117</v>
      </c>
      <c r="C452" s="13" t="s">
        <v>118</v>
      </c>
      <c r="D452" s="13" t="s">
        <v>119</v>
      </c>
      <c r="E452" s="13" t="str">
        <f t="shared" si="20"/>
        <v>3</v>
      </c>
      <c r="F452" s="15">
        <v>3261</v>
      </c>
      <c r="G452" s="15">
        <f>VLOOKUP(F452,'[1]CAT POSPRE'!$A$2:$C$842,2,FALSE)</f>
        <v>513203261</v>
      </c>
      <c r="H452" s="16" t="str">
        <f>VLOOKUP(F452,'[1]CAT POSPRE'!$A$2:$C$842,3,FALSE)</f>
        <v>Arrendamiento de maquinaria y equipo</v>
      </c>
      <c r="I452" s="17">
        <v>0</v>
      </c>
    </row>
    <row r="453" spans="1:9" x14ac:dyDescent="0.2">
      <c r="A453" s="13">
        <v>1500522</v>
      </c>
      <c r="B453" s="14" t="s">
        <v>117</v>
      </c>
      <c r="C453" s="13" t="s">
        <v>118</v>
      </c>
      <c r="D453" s="13" t="s">
        <v>119</v>
      </c>
      <c r="E453" s="13" t="str">
        <f t="shared" si="20"/>
        <v>3</v>
      </c>
      <c r="F453" s="15">
        <v>3291</v>
      </c>
      <c r="G453" s="15">
        <f>VLOOKUP(F453,'[1]CAT POSPRE'!$A$2:$C$842,2,FALSE)</f>
        <v>513203291</v>
      </c>
      <c r="H453" s="16" t="str">
        <f>VLOOKUP(F453,'[1]CAT POSPRE'!$A$2:$C$842,3,FALSE)</f>
        <v>Otros Arrendamientos</v>
      </c>
      <c r="I453" s="17">
        <v>0</v>
      </c>
    </row>
    <row r="454" spans="1:9" x14ac:dyDescent="0.2">
      <c r="A454" s="13">
        <v>1500522</v>
      </c>
      <c r="B454" s="14" t="s">
        <v>117</v>
      </c>
      <c r="C454" s="13" t="s">
        <v>118</v>
      </c>
      <c r="D454" s="13" t="s">
        <v>119</v>
      </c>
      <c r="E454" s="13" t="str">
        <f t="shared" si="20"/>
        <v>3</v>
      </c>
      <c r="F454" s="15">
        <v>3451</v>
      </c>
      <c r="G454" s="15">
        <f>VLOOKUP(F454,'[1]CAT POSPRE'!$A$2:$C$842,2,FALSE)</f>
        <v>513403451</v>
      </c>
      <c r="H454" s="16" t="str">
        <f>VLOOKUP(F454,'[1]CAT POSPRE'!$A$2:$C$842,3,FALSE)</f>
        <v>Seguro de bienes patrimoniales</v>
      </c>
      <c r="I454" s="17">
        <v>20000</v>
      </c>
    </row>
    <row r="455" spans="1:9" x14ac:dyDescent="0.2">
      <c r="A455" s="13">
        <v>1500522</v>
      </c>
      <c r="B455" s="14" t="s">
        <v>117</v>
      </c>
      <c r="C455" s="13" t="s">
        <v>118</v>
      </c>
      <c r="D455" s="13" t="s">
        <v>119</v>
      </c>
      <c r="E455" s="13" t="str">
        <f t="shared" si="20"/>
        <v>3</v>
      </c>
      <c r="F455" s="15">
        <v>3471</v>
      </c>
      <c r="G455" s="15">
        <f>VLOOKUP(F455,'[1]CAT POSPRE'!$A$2:$C$842,2,FALSE)</f>
        <v>513403471</v>
      </c>
      <c r="H455" s="16" t="str">
        <f>VLOOKUP(F455,'[1]CAT POSPRE'!$A$2:$C$842,3,FALSE)</f>
        <v>Fletes y maniobras</v>
      </c>
      <c r="I455" s="17">
        <v>0</v>
      </c>
    </row>
    <row r="456" spans="1:9" x14ac:dyDescent="0.2">
      <c r="A456" s="13">
        <v>1500522</v>
      </c>
      <c r="B456" s="14" t="s">
        <v>117</v>
      </c>
      <c r="C456" s="13" t="s">
        <v>118</v>
      </c>
      <c r="D456" s="13" t="s">
        <v>119</v>
      </c>
      <c r="E456" s="13" t="str">
        <f t="shared" si="20"/>
        <v>3</v>
      </c>
      <c r="F456" s="15">
        <v>3511</v>
      </c>
      <c r="G456" s="15">
        <f>VLOOKUP(F456,'[1]CAT POSPRE'!$A$2:$C$842,2,FALSE)</f>
        <v>513503511</v>
      </c>
      <c r="H456" s="16" t="str">
        <f>VLOOKUP(F456,'[1]CAT POSPRE'!$A$2:$C$842,3,FALSE)</f>
        <v>Conservación y mantenimiento de inmuebles</v>
      </c>
      <c r="I456" s="17">
        <v>0</v>
      </c>
    </row>
    <row r="457" spans="1:9" x14ac:dyDescent="0.2">
      <c r="A457" s="13">
        <v>1500522</v>
      </c>
      <c r="B457" s="14" t="s">
        <v>117</v>
      </c>
      <c r="C457" s="13" t="s">
        <v>118</v>
      </c>
      <c r="D457" s="13" t="s">
        <v>119</v>
      </c>
      <c r="E457" s="13" t="str">
        <f t="shared" si="20"/>
        <v>3</v>
      </c>
      <c r="F457" s="15">
        <v>3521</v>
      </c>
      <c r="G457" s="15">
        <f>VLOOKUP(F457,'[1]CAT POSPRE'!$A$2:$C$842,2,FALSE)</f>
        <v>513503521</v>
      </c>
      <c r="H457" s="16" t="str">
        <f>VLOOKUP(F457,'[1]CAT POSPRE'!$A$2:$C$842,3,FALSE)</f>
        <v>Instal Rep y mantto  de Mobil y Eq de admon</v>
      </c>
      <c r="I457" s="17">
        <v>2000</v>
      </c>
    </row>
    <row r="458" spans="1:9" x14ac:dyDescent="0.2">
      <c r="A458" s="13">
        <v>1500522</v>
      </c>
      <c r="B458" s="14" t="s">
        <v>117</v>
      </c>
      <c r="C458" s="13" t="s">
        <v>118</v>
      </c>
      <c r="D458" s="13" t="s">
        <v>119</v>
      </c>
      <c r="E458" s="13" t="str">
        <f t="shared" si="20"/>
        <v>3</v>
      </c>
      <c r="F458" s="15">
        <v>3531</v>
      </c>
      <c r="G458" s="15">
        <f>VLOOKUP(F458,'[1]CAT POSPRE'!$A$2:$C$842,2,FALSE)</f>
        <v>513503531</v>
      </c>
      <c r="H458" s="16" t="str">
        <f>VLOOKUP(F458,'[1]CAT POSPRE'!$A$2:$C$842,3,FALSE)</f>
        <v>Instal Rep y mantto de bienes informáticos</v>
      </c>
      <c r="I458" s="17">
        <v>5000</v>
      </c>
    </row>
    <row r="459" spans="1:9" x14ac:dyDescent="0.2">
      <c r="A459" s="13">
        <v>1500522</v>
      </c>
      <c r="B459" s="14" t="s">
        <v>117</v>
      </c>
      <c r="C459" s="13" t="s">
        <v>118</v>
      </c>
      <c r="D459" s="13" t="s">
        <v>119</v>
      </c>
      <c r="E459" s="13" t="str">
        <f t="shared" si="20"/>
        <v>3</v>
      </c>
      <c r="F459" s="15">
        <v>3551</v>
      </c>
      <c r="G459" s="15">
        <f>VLOOKUP(F459,'[1]CAT POSPRE'!$A$2:$C$842,2,FALSE)</f>
        <v>513503551</v>
      </c>
      <c r="H459" s="16" t="str">
        <f>VLOOKUP(F459,'[1]CAT POSPRE'!$A$2:$C$842,3,FALSE)</f>
        <v>Mantto y conserv Veh terrestres aéreos mariti</v>
      </c>
      <c r="I459" s="17">
        <v>50000</v>
      </c>
    </row>
    <row r="460" spans="1:9" x14ac:dyDescent="0.2">
      <c r="A460" s="13">
        <v>1500522</v>
      </c>
      <c r="B460" s="14" t="s">
        <v>117</v>
      </c>
      <c r="C460" s="13" t="s">
        <v>118</v>
      </c>
      <c r="D460" s="13" t="s">
        <v>119</v>
      </c>
      <c r="E460" s="13" t="str">
        <f t="shared" si="20"/>
        <v>3</v>
      </c>
      <c r="F460" s="15">
        <v>3571</v>
      </c>
      <c r="G460" s="15">
        <f>VLOOKUP(F460,'[1]CAT POSPRE'!$A$2:$C$842,2,FALSE)</f>
        <v>513503571</v>
      </c>
      <c r="H460" s="16" t="str">
        <f>VLOOKUP(F460,'[1]CAT POSPRE'!$A$2:$C$842,3,FALSE)</f>
        <v>Instal Rep y mantto de maq otros Eq y herrami</v>
      </c>
      <c r="I460" s="17">
        <v>3400</v>
      </c>
    </row>
    <row r="461" spans="1:9" x14ac:dyDescent="0.2">
      <c r="A461" s="13">
        <v>1500522</v>
      </c>
      <c r="B461" s="14" t="s">
        <v>117</v>
      </c>
      <c r="C461" s="13" t="s">
        <v>118</v>
      </c>
      <c r="D461" s="13" t="s">
        <v>119</v>
      </c>
      <c r="E461" s="13" t="str">
        <f t="shared" si="20"/>
        <v>3</v>
      </c>
      <c r="F461" s="15">
        <v>3751</v>
      </c>
      <c r="G461" s="15">
        <f>VLOOKUP(F461,'[1]CAT POSPRE'!$A$2:$C$842,2,FALSE)</f>
        <v>513703751</v>
      </c>
      <c r="H461" s="16" t="str">
        <f>VLOOKUP(F461,'[1]CAT POSPRE'!$A$2:$C$842,3,FALSE)</f>
        <v>Viáticos nac p Serv pub Desemp funciones ofic</v>
      </c>
      <c r="I461" s="17">
        <v>10000</v>
      </c>
    </row>
    <row r="462" spans="1:9" x14ac:dyDescent="0.2">
      <c r="A462" s="13">
        <v>1500522</v>
      </c>
      <c r="B462" s="14" t="s">
        <v>117</v>
      </c>
      <c r="C462" s="13" t="s">
        <v>118</v>
      </c>
      <c r="D462" s="13" t="s">
        <v>119</v>
      </c>
      <c r="E462" s="13" t="str">
        <f t="shared" si="20"/>
        <v>3</v>
      </c>
      <c r="F462" s="15">
        <v>3791</v>
      </c>
      <c r="G462" s="15">
        <f>VLOOKUP(F462,'[1]CAT POSPRE'!$A$2:$C$842,2,FALSE)</f>
        <v>513703791</v>
      </c>
      <c r="H462" s="16" t="str">
        <f>VLOOKUP(F462,'[1]CAT POSPRE'!$A$2:$C$842,3,FALSE)</f>
        <v>Otros servicios de traslado y hospedaje</v>
      </c>
      <c r="I462" s="17">
        <v>3000</v>
      </c>
    </row>
    <row r="463" spans="1:9" x14ac:dyDescent="0.2">
      <c r="A463" s="13">
        <v>1500522</v>
      </c>
      <c r="B463" s="14" t="s">
        <v>117</v>
      </c>
      <c r="C463" s="13" t="s">
        <v>118</v>
      </c>
      <c r="D463" s="13" t="s">
        <v>119</v>
      </c>
      <c r="E463" s="13" t="str">
        <f t="shared" si="20"/>
        <v>3</v>
      </c>
      <c r="F463" s="15">
        <v>3821</v>
      </c>
      <c r="G463" s="15">
        <f>VLOOKUP(F463,'[1]CAT POSPRE'!$A$2:$C$842,2,FALSE)</f>
        <v>513803821</v>
      </c>
      <c r="H463" s="16" t="str">
        <f>VLOOKUP(F463,'[1]CAT POSPRE'!$A$2:$C$842,3,FALSE)</f>
        <v>Gastos de orden social y cultural</v>
      </c>
      <c r="I463" s="17">
        <v>0</v>
      </c>
    </row>
    <row r="464" spans="1:9" x14ac:dyDescent="0.2">
      <c r="A464" s="13">
        <v>1500522</v>
      </c>
      <c r="B464" s="14" t="s">
        <v>117</v>
      </c>
      <c r="C464" s="13" t="s">
        <v>118</v>
      </c>
      <c r="D464" s="13" t="s">
        <v>119</v>
      </c>
      <c r="E464" s="13" t="str">
        <f t="shared" si="20"/>
        <v>5</v>
      </c>
      <c r="F464" s="15">
        <v>5111</v>
      </c>
      <c r="G464" s="15">
        <f>VLOOKUP(F464,'[1]CAT POSPRE'!$A$2:$C$842,2,FALSE)</f>
        <v>124115111</v>
      </c>
      <c r="H464" s="16" t="str">
        <f>VLOOKUP(F464,'[1]CAT POSPRE'!$A$2:$C$842,3,FALSE)</f>
        <v>Muebles de oficina y estantería</v>
      </c>
      <c r="I464" s="17">
        <v>0</v>
      </c>
    </row>
    <row r="465" spans="1:9" x14ac:dyDescent="0.2">
      <c r="A465" s="13">
        <v>1500522</v>
      </c>
      <c r="B465" s="14" t="s">
        <v>117</v>
      </c>
      <c r="C465" s="13" t="s">
        <v>118</v>
      </c>
      <c r="D465" s="13" t="s">
        <v>119</v>
      </c>
      <c r="E465" s="13" t="str">
        <f t="shared" si="20"/>
        <v>5</v>
      </c>
      <c r="F465" s="15">
        <v>5151</v>
      </c>
      <c r="G465" s="15">
        <f>VLOOKUP(F465,'[1]CAT POSPRE'!$A$2:$C$842,2,FALSE)</f>
        <v>124135151</v>
      </c>
      <c r="H465" s="16" t="str">
        <f>VLOOKUP(F465,'[1]CAT POSPRE'!$A$2:$C$842,3,FALSE)</f>
        <v>Computadoras y equipo periférico</v>
      </c>
      <c r="I465" s="17">
        <v>0</v>
      </c>
    </row>
    <row r="466" spans="1:9" x14ac:dyDescent="0.2">
      <c r="A466" s="13">
        <v>1500522</v>
      </c>
      <c r="B466" s="14" t="s">
        <v>117</v>
      </c>
      <c r="C466" s="13" t="s">
        <v>118</v>
      </c>
      <c r="D466" s="13" t="s">
        <v>119</v>
      </c>
      <c r="E466" s="13" t="str">
        <f t="shared" si="20"/>
        <v>5</v>
      </c>
      <c r="F466" s="15">
        <v>5191</v>
      </c>
      <c r="G466" s="15">
        <f>VLOOKUP(F466,'[1]CAT POSPRE'!$A$2:$C$842,2,FALSE)</f>
        <v>124195191</v>
      </c>
      <c r="H466" s="16" t="str">
        <f>VLOOKUP(F466,'[1]CAT POSPRE'!$A$2:$C$842,3,FALSE)</f>
        <v>Otros mobiliarios y equipos de administración</v>
      </c>
      <c r="I466" s="17">
        <v>0</v>
      </c>
    </row>
    <row r="467" spans="1:9" x14ac:dyDescent="0.2">
      <c r="A467" s="13">
        <v>1500522</v>
      </c>
      <c r="B467" s="19" t="s">
        <v>117</v>
      </c>
      <c r="C467" s="20" t="s">
        <v>118</v>
      </c>
      <c r="D467" s="20" t="s">
        <v>119</v>
      </c>
      <c r="E467" s="20" t="str">
        <f t="shared" si="20"/>
        <v>5</v>
      </c>
      <c r="F467" s="15">
        <v>5211</v>
      </c>
      <c r="G467" s="15">
        <f>VLOOKUP(F467,'[1]CAT POSPRE'!$A$2:$C$842,2,FALSE)</f>
        <v>124215211</v>
      </c>
      <c r="H467" s="16" t="str">
        <f>VLOOKUP(F467,'[1]CAT POSPRE'!$A$2:$C$842,3,FALSE)</f>
        <v>Equipo de audio y de video</v>
      </c>
      <c r="I467" s="17">
        <v>0</v>
      </c>
    </row>
    <row r="468" spans="1:9" x14ac:dyDescent="0.2">
      <c r="A468" s="25"/>
      <c r="B468" s="5"/>
      <c r="C468" s="5"/>
      <c r="D468" s="5"/>
      <c r="E468" s="5" t="str">
        <f t="shared" si="20"/>
        <v/>
      </c>
      <c r="F468" s="6"/>
      <c r="G468" s="6"/>
      <c r="H468" s="7" t="s">
        <v>120</v>
      </c>
      <c r="I468" s="8">
        <f t="shared" ref="I468" si="22">I469</f>
        <v>447623.05000000005</v>
      </c>
    </row>
    <row r="469" spans="1:9" x14ac:dyDescent="0.2">
      <c r="A469" s="22"/>
      <c r="B469" s="9"/>
      <c r="C469" s="9"/>
      <c r="D469" s="9"/>
      <c r="E469" s="9" t="str">
        <f t="shared" si="20"/>
        <v/>
      </c>
      <c r="F469" s="10"/>
      <c r="G469" s="10"/>
      <c r="H469" s="11" t="s">
        <v>120</v>
      </c>
      <c r="I469" s="12">
        <f>SUM(I470:I491)</f>
        <v>447623.05000000005</v>
      </c>
    </row>
    <row r="470" spans="1:9" x14ac:dyDescent="0.2">
      <c r="A470" s="13">
        <v>1500522</v>
      </c>
      <c r="B470" s="14" t="s">
        <v>121</v>
      </c>
      <c r="C470" s="13" t="s">
        <v>122</v>
      </c>
      <c r="D470" s="13" t="s">
        <v>123</v>
      </c>
      <c r="E470" s="13" t="str">
        <f t="shared" si="20"/>
        <v>1</v>
      </c>
      <c r="F470" s="15">
        <v>1131</v>
      </c>
      <c r="G470" s="15">
        <f>VLOOKUP(F470,'[1]CAT POSPRE'!$A$2:$C$842,2,FALSE)</f>
        <v>511101131</v>
      </c>
      <c r="H470" s="16" t="str">
        <f>VLOOKUP(F470,'[1]CAT POSPRE'!$A$2:$C$842,3,FALSE)</f>
        <v>Sueldos Base</v>
      </c>
      <c r="I470" s="17">
        <v>263670.3</v>
      </c>
    </row>
    <row r="471" spans="1:9" x14ac:dyDescent="0.2">
      <c r="A471" s="13">
        <v>1500522</v>
      </c>
      <c r="B471" s="14" t="s">
        <v>121</v>
      </c>
      <c r="C471" s="13" t="s">
        <v>122</v>
      </c>
      <c r="D471" s="13" t="s">
        <v>123</v>
      </c>
      <c r="E471" s="13" t="str">
        <f t="shared" si="20"/>
        <v>1</v>
      </c>
      <c r="F471" s="15">
        <v>1212</v>
      </c>
      <c r="G471" s="15">
        <f>VLOOKUP(F471,'[1]CAT POSPRE'!$A$2:$C$842,2,FALSE)</f>
        <v>511201212</v>
      </c>
      <c r="H471" s="16" t="str">
        <f>VLOOKUP(F471,'[1]CAT POSPRE'!$A$2:$C$842,3,FALSE)</f>
        <v>Honorarios asimilados</v>
      </c>
      <c r="I471" s="17">
        <v>0</v>
      </c>
    </row>
    <row r="472" spans="1:9" x14ac:dyDescent="0.2">
      <c r="A472" s="13">
        <v>1500522</v>
      </c>
      <c r="B472" s="14" t="s">
        <v>121</v>
      </c>
      <c r="C472" s="13" t="s">
        <v>122</v>
      </c>
      <c r="D472" s="13" t="s">
        <v>123</v>
      </c>
      <c r="E472" s="13" t="str">
        <f t="shared" si="20"/>
        <v>1</v>
      </c>
      <c r="F472" s="15">
        <v>1312</v>
      </c>
      <c r="G472" s="15">
        <f>VLOOKUP(F472,'[1]CAT POSPRE'!$A$2:$C$842,2,FALSE)</f>
        <v>511301312</v>
      </c>
      <c r="H472" s="16" t="str">
        <f>VLOOKUP(F472,'[1]CAT POSPRE'!$A$2:$C$842,3,FALSE)</f>
        <v>Antigüedad</v>
      </c>
      <c r="I472" s="17">
        <v>8789.01</v>
      </c>
    </row>
    <row r="473" spans="1:9" x14ac:dyDescent="0.2">
      <c r="A473" s="13">
        <v>1500522</v>
      </c>
      <c r="B473" s="14" t="s">
        <v>121</v>
      </c>
      <c r="C473" s="13" t="s">
        <v>122</v>
      </c>
      <c r="D473" s="13" t="s">
        <v>123</v>
      </c>
      <c r="E473" s="13" t="str">
        <f t="shared" si="20"/>
        <v>1</v>
      </c>
      <c r="F473" s="15">
        <v>1321</v>
      </c>
      <c r="G473" s="15">
        <f>VLOOKUP(F473,'[1]CAT POSPRE'!$A$2:$C$842,2,FALSE)</f>
        <v>511301321</v>
      </c>
      <c r="H473" s="16" t="str">
        <f>VLOOKUP(F473,'[1]CAT POSPRE'!$A$2:$C$842,3,FALSE)</f>
        <v>Prima Vacacional</v>
      </c>
      <c r="I473" s="17">
        <v>4394.51</v>
      </c>
    </row>
    <row r="474" spans="1:9" x14ac:dyDescent="0.2">
      <c r="A474" s="13">
        <v>1500522</v>
      </c>
      <c r="B474" s="14" t="s">
        <v>121</v>
      </c>
      <c r="C474" s="13" t="s">
        <v>122</v>
      </c>
      <c r="D474" s="13" t="s">
        <v>123</v>
      </c>
      <c r="E474" s="13" t="str">
        <f t="shared" si="20"/>
        <v>1</v>
      </c>
      <c r="F474" s="15">
        <v>1323</v>
      </c>
      <c r="G474" s="15">
        <f>VLOOKUP(F474,'[1]CAT POSPRE'!$A$2:$C$842,2,FALSE)</f>
        <v>511301323</v>
      </c>
      <c r="H474" s="16" t="str">
        <f>VLOOKUP(F474,'[1]CAT POSPRE'!$A$2:$C$842,3,FALSE)</f>
        <v>Gratificación de fin de año</v>
      </c>
      <c r="I474" s="17">
        <v>29296.7</v>
      </c>
    </row>
    <row r="475" spans="1:9" x14ac:dyDescent="0.2">
      <c r="A475" s="13">
        <v>1500522</v>
      </c>
      <c r="B475" s="14" t="s">
        <v>121</v>
      </c>
      <c r="C475" s="13" t="s">
        <v>122</v>
      </c>
      <c r="D475" s="13" t="s">
        <v>123</v>
      </c>
      <c r="E475" s="13" t="str">
        <f t="shared" si="20"/>
        <v>1</v>
      </c>
      <c r="F475" s="15">
        <v>1342</v>
      </c>
      <c r="G475" s="15">
        <f>VLOOKUP(F475,'[1]CAT POSPRE'!$A$2:$C$842,2,FALSE)</f>
        <v>511301342</v>
      </c>
      <c r="H475" s="16" t="str">
        <f>VLOOKUP(F475,'[1]CAT POSPRE'!$A$2:$C$842,3,FALSE)</f>
        <v>Compensaciones por servicios</v>
      </c>
      <c r="I475" s="17">
        <v>0</v>
      </c>
    </row>
    <row r="476" spans="1:9" x14ac:dyDescent="0.2">
      <c r="A476" s="13">
        <v>1500522</v>
      </c>
      <c r="B476" s="19" t="s">
        <v>121</v>
      </c>
      <c r="C476" s="20" t="s">
        <v>122</v>
      </c>
      <c r="D476" s="20" t="s">
        <v>123</v>
      </c>
      <c r="E476" s="20" t="str">
        <f t="shared" si="20"/>
        <v>1</v>
      </c>
      <c r="F476" s="15">
        <v>1531</v>
      </c>
      <c r="G476" s="15">
        <f>VLOOKUP(F476,'[1]CAT POSPRE'!$A$2:$C$842,2,FALSE)</f>
        <v>511501531</v>
      </c>
      <c r="H476" s="16" t="str">
        <f>VLOOKUP(F476,'[1]CAT POSPRE'!$A$2:$C$842,3,FALSE)</f>
        <v>Prestaciones de retiro</v>
      </c>
      <c r="I476" s="17">
        <v>21972.53</v>
      </c>
    </row>
    <row r="477" spans="1:9" x14ac:dyDescent="0.2">
      <c r="A477" s="13">
        <v>1500522</v>
      </c>
      <c r="B477" s="19" t="s">
        <v>121</v>
      </c>
      <c r="C477" s="20" t="s">
        <v>122</v>
      </c>
      <c r="D477" s="20" t="s">
        <v>123</v>
      </c>
      <c r="E477" s="20" t="str">
        <f t="shared" si="20"/>
        <v>1</v>
      </c>
      <c r="F477" s="15">
        <v>1541</v>
      </c>
      <c r="G477" s="15">
        <f>VLOOKUP(F477,'[1]CAT POSPRE'!$A$2:$C$842,2,FALSE)</f>
        <v>511501541</v>
      </c>
      <c r="H477" s="16" t="str">
        <f>VLOOKUP(F477,'[1]CAT POSPRE'!$A$2:$C$842,3,FALSE)</f>
        <v>Prestaciones establecidas por CGT</v>
      </c>
      <c r="I477" s="17">
        <v>10000</v>
      </c>
    </row>
    <row r="478" spans="1:9" x14ac:dyDescent="0.2">
      <c r="A478" s="13">
        <v>1500522</v>
      </c>
      <c r="B478" s="14" t="s">
        <v>121</v>
      </c>
      <c r="C478" s="13" t="s">
        <v>122</v>
      </c>
      <c r="D478" s="13" t="s">
        <v>123</v>
      </c>
      <c r="E478" s="13" t="str">
        <f t="shared" si="20"/>
        <v>1</v>
      </c>
      <c r="F478" s="15">
        <v>1551</v>
      </c>
      <c r="G478" s="15">
        <f>VLOOKUP(F478,'[1]CAT POSPRE'!$A$2:$C$842,2,FALSE)</f>
        <v>511501551</v>
      </c>
      <c r="H478" s="16" t="str">
        <f>VLOOKUP(F478,'[1]CAT POSPRE'!$A$2:$C$842,3,FALSE)</f>
        <v>Capacitación de los servidores públicos</v>
      </c>
      <c r="I478" s="17">
        <v>0</v>
      </c>
    </row>
    <row r="479" spans="1:9" x14ac:dyDescent="0.2">
      <c r="A479" s="13">
        <v>1500522</v>
      </c>
      <c r="B479" s="14" t="s">
        <v>121</v>
      </c>
      <c r="C479" s="13" t="s">
        <v>122</v>
      </c>
      <c r="D479" s="13" t="s">
        <v>123</v>
      </c>
      <c r="E479" s="13" t="str">
        <f t="shared" si="20"/>
        <v>2</v>
      </c>
      <c r="F479" s="15">
        <v>2111</v>
      </c>
      <c r="G479" s="15">
        <f>VLOOKUP(F479,'[1]CAT POSPRE'!$A$2:$C$842,2,FALSE)</f>
        <v>512102111</v>
      </c>
      <c r="H479" s="16" t="str">
        <f>VLOOKUP(F479,'[1]CAT POSPRE'!$A$2:$C$842,3,FALSE)</f>
        <v>Materiales y útiles de oficina</v>
      </c>
      <c r="I479" s="17">
        <v>4000</v>
      </c>
    </row>
    <row r="480" spans="1:9" x14ac:dyDescent="0.2">
      <c r="A480" s="13">
        <v>1500522</v>
      </c>
      <c r="B480" s="14" t="s">
        <v>121</v>
      </c>
      <c r="C480" s="13" t="s">
        <v>122</v>
      </c>
      <c r="D480" s="13" t="s">
        <v>123</v>
      </c>
      <c r="E480" s="13" t="str">
        <f t="shared" si="20"/>
        <v>2</v>
      </c>
      <c r="F480" s="15">
        <v>2121</v>
      </c>
      <c r="G480" s="15">
        <f>VLOOKUP(F480,'[1]CAT POSPRE'!$A$2:$C$842,2,FALSE)</f>
        <v>512102121</v>
      </c>
      <c r="H480" s="16" t="str">
        <f>VLOOKUP(F480,'[1]CAT POSPRE'!$A$2:$C$842,3,FALSE)</f>
        <v>Materiales y útiles de impresión y reproducción</v>
      </c>
      <c r="I480" s="17">
        <v>2000</v>
      </c>
    </row>
    <row r="481" spans="1:9" x14ac:dyDescent="0.2">
      <c r="A481" s="13">
        <v>1500522</v>
      </c>
      <c r="B481" s="14" t="s">
        <v>121</v>
      </c>
      <c r="C481" s="13" t="s">
        <v>122</v>
      </c>
      <c r="D481" s="13" t="s">
        <v>123</v>
      </c>
      <c r="E481" s="13" t="str">
        <f t="shared" si="20"/>
        <v>2</v>
      </c>
      <c r="F481" s="15">
        <v>2212</v>
      </c>
      <c r="G481" s="15">
        <f>VLOOKUP(F481,'[1]CAT POSPRE'!$A$2:$C$842,2,FALSE)</f>
        <v>512202212</v>
      </c>
      <c r="H481" s="16" t="str">
        <f>VLOOKUP(F481,'[1]CAT POSPRE'!$A$2:$C$842,3,FALSE)</f>
        <v>Prod Alim p pers en instalac de depend y ent</v>
      </c>
      <c r="I481" s="17">
        <v>4000</v>
      </c>
    </row>
    <row r="482" spans="1:9" x14ac:dyDescent="0.2">
      <c r="A482" s="13">
        <v>1500522</v>
      </c>
      <c r="B482" s="14" t="s">
        <v>121</v>
      </c>
      <c r="C482" s="13" t="s">
        <v>122</v>
      </c>
      <c r="D482" s="13" t="s">
        <v>123</v>
      </c>
      <c r="E482" s="13" t="str">
        <f t="shared" si="20"/>
        <v>2</v>
      </c>
      <c r="F482" s="15">
        <v>2522</v>
      </c>
      <c r="G482" s="15">
        <f>VLOOKUP(F482,'[1]CAT POSPRE'!$A$2:$C$842,2,FALSE)</f>
        <v>512502522</v>
      </c>
      <c r="H482" s="16" t="str">
        <f>VLOOKUP(F482,'[1]CAT POSPRE'!$A$2:$C$842,3,FALSE)</f>
        <v>Plaguicidas y pesticidas</v>
      </c>
      <c r="I482" s="17">
        <v>12000</v>
      </c>
    </row>
    <row r="483" spans="1:9" x14ac:dyDescent="0.2">
      <c r="A483" s="13">
        <v>1500522</v>
      </c>
      <c r="B483" s="19" t="s">
        <v>121</v>
      </c>
      <c r="C483" s="20" t="s">
        <v>122</v>
      </c>
      <c r="D483" s="20" t="s">
        <v>123</v>
      </c>
      <c r="E483" s="20" t="str">
        <f t="shared" si="20"/>
        <v>2</v>
      </c>
      <c r="F483" s="15">
        <v>2612</v>
      </c>
      <c r="G483" s="15">
        <f>VLOOKUP(F483,'[1]CAT POSPRE'!$A$2:$C$842,2,FALSE)</f>
        <v>512602612</v>
      </c>
      <c r="H483" s="16" t="str">
        <f>VLOOKUP(F483,'[1]CAT POSPRE'!$A$2:$C$842,3,FALSE)</f>
        <v>Combus Lub y aditivos vehículos Serv Pub</v>
      </c>
      <c r="I483" s="17">
        <v>50000</v>
      </c>
    </row>
    <row r="484" spans="1:9" x14ac:dyDescent="0.2">
      <c r="A484" s="13">
        <v>1500522</v>
      </c>
      <c r="B484" s="14" t="s">
        <v>121</v>
      </c>
      <c r="C484" s="13" t="s">
        <v>122</v>
      </c>
      <c r="D484" s="13" t="s">
        <v>123</v>
      </c>
      <c r="E484" s="13" t="str">
        <f t="shared" si="20"/>
        <v>3</v>
      </c>
      <c r="F484" s="15">
        <v>3551</v>
      </c>
      <c r="G484" s="15">
        <f>VLOOKUP(F484,'[1]CAT POSPRE'!$A$2:$C$842,2,FALSE)</f>
        <v>513503551</v>
      </c>
      <c r="H484" s="16" t="str">
        <f>VLOOKUP(F484,'[1]CAT POSPRE'!$A$2:$C$842,3,FALSE)</f>
        <v>Mantto y conserv Veh terrestres aéreos mariti</v>
      </c>
      <c r="I484" s="17">
        <v>2000</v>
      </c>
    </row>
    <row r="485" spans="1:9" x14ac:dyDescent="0.2">
      <c r="A485" s="13">
        <v>1500522</v>
      </c>
      <c r="B485" s="14" t="s">
        <v>121</v>
      </c>
      <c r="C485" s="13" t="s">
        <v>122</v>
      </c>
      <c r="D485" s="13" t="s">
        <v>123</v>
      </c>
      <c r="E485" s="13" t="str">
        <f t="shared" si="20"/>
        <v>3</v>
      </c>
      <c r="F485" s="15">
        <v>3571</v>
      </c>
      <c r="G485" s="15">
        <f>VLOOKUP(F485,'[1]CAT POSPRE'!$A$2:$C$842,2,FALSE)</f>
        <v>513503571</v>
      </c>
      <c r="H485" s="16" t="str">
        <f>VLOOKUP(F485,'[1]CAT POSPRE'!$A$2:$C$842,3,FALSE)</f>
        <v>Instal Rep y mantto de maq otros Eq y herrami</v>
      </c>
      <c r="I485" s="17">
        <v>30000</v>
      </c>
    </row>
    <row r="486" spans="1:9" x14ac:dyDescent="0.2">
      <c r="A486" s="13">
        <v>1500522</v>
      </c>
      <c r="B486" s="14" t="s">
        <v>121</v>
      </c>
      <c r="C486" s="13" t="s">
        <v>122</v>
      </c>
      <c r="D486" s="13" t="s">
        <v>123</v>
      </c>
      <c r="E486" s="13" t="str">
        <f t="shared" ref="E486:E552" si="23">MID(F486,1,1)</f>
        <v>3</v>
      </c>
      <c r="F486" s="15">
        <v>3751</v>
      </c>
      <c r="G486" s="15">
        <f>VLOOKUP(F486,'[1]CAT POSPRE'!$A$2:$C$842,2,FALSE)</f>
        <v>513703751</v>
      </c>
      <c r="H486" s="16" t="str">
        <f>VLOOKUP(F486,'[1]CAT POSPRE'!$A$2:$C$842,3,FALSE)</f>
        <v>Viáticos nac p Serv pub Desemp funciones ofic</v>
      </c>
      <c r="I486" s="17">
        <v>4000</v>
      </c>
    </row>
    <row r="487" spans="1:9" x14ac:dyDescent="0.2">
      <c r="A487" s="13">
        <v>1500522</v>
      </c>
      <c r="B487" s="14" t="s">
        <v>121</v>
      </c>
      <c r="C487" s="13" t="s">
        <v>122</v>
      </c>
      <c r="D487" s="13" t="s">
        <v>123</v>
      </c>
      <c r="E487" s="13" t="str">
        <f t="shared" si="23"/>
        <v>3</v>
      </c>
      <c r="F487" s="15">
        <v>3791</v>
      </c>
      <c r="G487" s="15">
        <f>VLOOKUP(F487,'[1]CAT POSPRE'!$A$2:$C$842,2,FALSE)</f>
        <v>513703791</v>
      </c>
      <c r="H487" s="16" t="str">
        <f>VLOOKUP(F487,'[1]CAT POSPRE'!$A$2:$C$842,3,FALSE)</f>
        <v>Otros servicios de traslado y hospedaje</v>
      </c>
      <c r="I487" s="17">
        <v>1500</v>
      </c>
    </row>
    <row r="488" spans="1:9" x14ac:dyDescent="0.2">
      <c r="A488" s="13">
        <v>1500522</v>
      </c>
      <c r="B488" s="14" t="s">
        <v>121</v>
      </c>
      <c r="C488" s="13" t="s">
        <v>122</v>
      </c>
      <c r="D488" s="13" t="s">
        <v>123</v>
      </c>
      <c r="E488" s="13" t="str">
        <f t="shared" si="23"/>
        <v>5</v>
      </c>
      <c r="F488" s="15">
        <v>5111</v>
      </c>
      <c r="G488" s="15">
        <f>VLOOKUP(F488,'[1]CAT POSPRE'!$A$2:$C$842,2,FALSE)</f>
        <v>124115111</v>
      </c>
      <c r="H488" s="16" t="str">
        <f>VLOOKUP(F488,'[1]CAT POSPRE'!$A$2:$C$842,3,FALSE)</f>
        <v>Muebles de oficina y estantería</v>
      </c>
      <c r="I488" s="17">
        <v>0</v>
      </c>
    </row>
    <row r="489" spans="1:9" x14ac:dyDescent="0.2">
      <c r="A489" s="13">
        <v>1500522</v>
      </c>
      <c r="B489" s="14" t="s">
        <v>121</v>
      </c>
      <c r="C489" s="13" t="s">
        <v>122</v>
      </c>
      <c r="D489" s="13" t="s">
        <v>123</v>
      </c>
      <c r="E489" s="13" t="str">
        <f t="shared" si="23"/>
        <v>5</v>
      </c>
      <c r="F489" s="15">
        <v>5151</v>
      </c>
      <c r="G489" s="15">
        <f>VLOOKUP(F489,'[1]CAT POSPRE'!$A$2:$C$842,2,FALSE)</f>
        <v>124135151</v>
      </c>
      <c r="H489" s="16" t="str">
        <f>VLOOKUP(F489,'[1]CAT POSPRE'!$A$2:$C$842,3,FALSE)</f>
        <v>Computadoras y equipo periférico</v>
      </c>
      <c r="I489" s="17">
        <v>0</v>
      </c>
    </row>
    <row r="490" spans="1:9" x14ac:dyDescent="0.2">
      <c r="A490" s="13">
        <v>1500522</v>
      </c>
      <c r="B490" s="14" t="s">
        <v>121</v>
      </c>
      <c r="C490" s="13" t="s">
        <v>122</v>
      </c>
      <c r="D490" s="13" t="s">
        <v>123</v>
      </c>
      <c r="E490" s="13" t="str">
        <f t="shared" si="23"/>
        <v>5</v>
      </c>
      <c r="F490" s="15">
        <v>5231</v>
      </c>
      <c r="G490" s="15">
        <f>VLOOKUP(F490,'[1]CAT POSPRE'!$A$2:$C$842,2,FALSE)</f>
        <v>124235231</v>
      </c>
      <c r="H490" s="16" t="str">
        <f>VLOOKUP(F490,'[1]CAT POSPRE'!$A$2:$C$842,3,FALSE)</f>
        <v>Camaras fotograficas y de video</v>
      </c>
      <c r="I490" s="17">
        <v>0</v>
      </c>
    </row>
    <row r="491" spans="1:9" x14ac:dyDescent="0.2">
      <c r="A491" s="13">
        <v>1500522</v>
      </c>
      <c r="B491" s="14" t="s">
        <v>121</v>
      </c>
      <c r="C491" s="13" t="s">
        <v>122</v>
      </c>
      <c r="D491" s="13" t="s">
        <v>123</v>
      </c>
      <c r="E491" s="13" t="str">
        <f t="shared" si="23"/>
        <v>5</v>
      </c>
      <c r="F491" s="15">
        <v>5691</v>
      </c>
      <c r="G491" s="15">
        <f>VLOOKUP(F491,'[1]CAT POSPRE'!$A$2:$C$842,2,FALSE)</f>
        <v>124695691</v>
      </c>
      <c r="H491" s="16" t="str">
        <f>VLOOKUP(F491,'[1]CAT POSPRE'!$A$2:$C$842,3,FALSE)</f>
        <v>Otros equipos</v>
      </c>
      <c r="I491" s="17">
        <v>0</v>
      </c>
    </row>
    <row r="492" spans="1:9" x14ac:dyDescent="0.2">
      <c r="A492" s="25"/>
      <c r="B492" s="5"/>
      <c r="C492" s="5"/>
      <c r="D492" s="5"/>
      <c r="E492" s="5" t="str">
        <f t="shared" si="23"/>
        <v/>
      </c>
      <c r="F492" s="6"/>
      <c r="G492" s="6"/>
      <c r="H492" s="7" t="s">
        <v>124</v>
      </c>
      <c r="I492" s="8">
        <f t="shared" ref="I492" si="24">I493</f>
        <v>322102.73</v>
      </c>
    </row>
    <row r="493" spans="1:9" x14ac:dyDescent="0.2">
      <c r="A493" s="22"/>
      <c r="B493" s="9"/>
      <c r="C493" s="9"/>
      <c r="D493" s="9"/>
      <c r="E493" s="9" t="str">
        <f t="shared" si="23"/>
        <v/>
      </c>
      <c r="F493" s="10"/>
      <c r="G493" s="10"/>
      <c r="H493" s="11" t="s">
        <v>124</v>
      </c>
      <c r="I493" s="12">
        <f>SUM(I494:I510)</f>
        <v>322102.73</v>
      </c>
    </row>
    <row r="494" spans="1:9" x14ac:dyDescent="0.2">
      <c r="A494" s="13">
        <v>1500522</v>
      </c>
      <c r="B494" s="14" t="s">
        <v>125</v>
      </c>
      <c r="C494" s="13" t="s">
        <v>126</v>
      </c>
      <c r="D494" s="13" t="s">
        <v>127</v>
      </c>
      <c r="E494" s="13" t="str">
        <f t="shared" si="23"/>
        <v>1</v>
      </c>
      <c r="F494" s="15">
        <v>1131</v>
      </c>
      <c r="G494" s="15">
        <f>VLOOKUP(F494,'[1]CAT POSPRE'!$A$2:$C$842,2,FALSE)</f>
        <v>511101131</v>
      </c>
      <c r="H494" s="16" t="str">
        <f>VLOOKUP(F494,'[1]CAT POSPRE'!$A$2:$C$842,3,FALSE)</f>
        <v>Sueldos Base</v>
      </c>
      <c r="I494" s="17">
        <v>192537.9</v>
      </c>
    </row>
    <row r="495" spans="1:9" x14ac:dyDescent="0.2">
      <c r="A495" s="13">
        <v>1500522</v>
      </c>
      <c r="B495" s="14" t="s">
        <v>125</v>
      </c>
      <c r="C495" s="13" t="s">
        <v>126</v>
      </c>
      <c r="D495" s="13" t="s">
        <v>127</v>
      </c>
      <c r="E495" s="13" t="str">
        <f t="shared" si="23"/>
        <v>1</v>
      </c>
      <c r="F495" s="15">
        <v>1312</v>
      </c>
      <c r="G495" s="15">
        <f>VLOOKUP(F495,'[1]CAT POSPRE'!$A$2:$C$842,2,FALSE)</f>
        <v>511301312</v>
      </c>
      <c r="H495" s="16" t="str">
        <f>VLOOKUP(F495,'[1]CAT POSPRE'!$A$2:$C$842,3,FALSE)</f>
        <v>Antigüedad</v>
      </c>
      <c r="I495" s="17">
        <v>6417.93</v>
      </c>
    </row>
    <row r="496" spans="1:9" x14ac:dyDescent="0.2">
      <c r="A496" s="13">
        <v>1500522</v>
      </c>
      <c r="B496" s="14" t="s">
        <v>125</v>
      </c>
      <c r="C496" s="13" t="s">
        <v>126</v>
      </c>
      <c r="D496" s="13" t="s">
        <v>127</v>
      </c>
      <c r="E496" s="13" t="str">
        <f t="shared" si="23"/>
        <v>1</v>
      </c>
      <c r="F496" s="15">
        <v>1321</v>
      </c>
      <c r="G496" s="15">
        <f>VLOOKUP(F496,'[1]CAT POSPRE'!$A$2:$C$842,2,FALSE)</f>
        <v>511301321</v>
      </c>
      <c r="H496" s="16" t="str">
        <f>VLOOKUP(F496,'[1]CAT POSPRE'!$A$2:$C$842,3,FALSE)</f>
        <v>Prima Vacacional</v>
      </c>
      <c r="I496" s="17">
        <v>3208.97</v>
      </c>
    </row>
    <row r="497" spans="1:9" x14ac:dyDescent="0.2">
      <c r="A497" s="13">
        <v>1500522</v>
      </c>
      <c r="B497" s="14" t="s">
        <v>125</v>
      </c>
      <c r="C497" s="13" t="s">
        <v>126</v>
      </c>
      <c r="D497" s="13" t="s">
        <v>127</v>
      </c>
      <c r="E497" s="13" t="str">
        <f t="shared" si="23"/>
        <v>1</v>
      </c>
      <c r="F497" s="15">
        <v>1323</v>
      </c>
      <c r="G497" s="15">
        <f>VLOOKUP(F497,'[1]CAT POSPRE'!$A$2:$C$842,2,FALSE)</f>
        <v>511301323</v>
      </c>
      <c r="H497" s="16" t="str">
        <f>VLOOKUP(F497,'[1]CAT POSPRE'!$A$2:$C$842,3,FALSE)</f>
        <v>Gratificación de fin de año</v>
      </c>
      <c r="I497" s="17">
        <v>21393.1</v>
      </c>
    </row>
    <row r="498" spans="1:9" x14ac:dyDescent="0.2">
      <c r="A498" s="13">
        <v>1500522</v>
      </c>
      <c r="B498" s="19" t="s">
        <v>125</v>
      </c>
      <c r="C498" s="20" t="s">
        <v>126</v>
      </c>
      <c r="D498" s="20" t="s">
        <v>127</v>
      </c>
      <c r="E498" s="20" t="str">
        <f t="shared" si="23"/>
        <v>1</v>
      </c>
      <c r="F498" s="15">
        <v>1531</v>
      </c>
      <c r="G498" s="15">
        <f>VLOOKUP(F498,'[1]CAT POSPRE'!$A$2:$C$842,2,FALSE)</f>
        <v>511501531</v>
      </c>
      <c r="H498" s="16" t="str">
        <f>VLOOKUP(F498,'[1]CAT POSPRE'!$A$2:$C$842,3,FALSE)</f>
        <v>Prestaciones de retiro</v>
      </c>
      <c r="I498" s="17">
        <v>16044.83</v>
      </c>
    </row>
    <row r="499" spans="1:9" x14ac:dyDescent="0.2">
      <c r="A499" s="13">
        <v>1500522</v>
      </c>
      <c r="B499" s="14" t="s">
        <v>125</v>
      </c>
      <c r="C499" s="13" t="s">
        <v>126</v>
      </c>
      <c r="D499" s="13" t="s">
        <v>127</v>
      </c>
      <c r="E499" s="13" t="str">
        <f t="shared" si="23"/>
        <v>1</v>
      </c>
      <c r="F499" s="15">
        <v>1541</v>
      </c>
      <c r="G499" s="15">
        <f>VLOOKUP(F499,'[1]CAT POSPRE'!$A$2:$C$842,2,FALSE)</f>
        <v>511501541</v>
      </c>
      <c r="H499" s="16" t="str">
        <f>VLOOKUP(F499,'[1]CAT POSPRE'!$A$2:$C$842,3,FALSE)</f>
        <v>Prestaciones establecidas por CGT</v>
      </c>
      <c r="I499" s="17">
        <v>10000</v>
      </c>
    </row>
    <row r="500" spans="1:9" x14ac:dyDescent="0.2">
      <c r="A500" s="13">
        <v>1500522</v>
      </c>
      <c r="B500" s="19" t="s">
        <v>125</v>
      </c>
      <c r="C500" s="20" t="s">
        <v>126</v>
      </c>
      <c r="D500" s="20" t="s">
        <v>127</v>
      </c>
      <c r="E500" s="20" t="str">
        <f t="shared" si="23"/>
        <v>2</v>
      </c>
      <c r="F500" s="15">
        <v>2111</v>
      </c>
      <c r="G500" s="15">
        <f>VLOOKUP(F500,'[1]CAT POSPRE'!$A$2:$C$842,2,FALSE)</f>
        <v>512102111</v>
      </c>
      <c r="H500" s="16" t="str">
        <f>VLOOKUP(F500,'[1]CAT POSPRE'!$A$2:$C$842,3,FALSE)</f>
        <v>Materiales y útiles de oficina</v>
      </c>
      <c r="I500" s="17">
        <v>4000</v>
      </c>
    </row>
    <row r="501" spans="1:9" x14ac:dyDescent="0.2">
      <c r="A501" s="13">
        <v>1500522</v>
      </c>
      <c r="B501" s="14" t="s">
        <v>125</v>
      </c>
      <c r="C501" s="13" t="s">
        <v>126</v>
      </c>
      <c r="D501" s="13" t="s">
        <v>127</v>
      </c>
      <c r="E501" s="13" t="str">
        <f t="shared" si="23"/>
        <v>2</v>
      </c>
      <c r="F501" s="15">
        <v>2121</v>
      </c>
      <c r="G501" s="15">
        <f>VLOOKUP(F501,'[1]CAT POSPRE'!$A$2:$C$842,2,FALSE)</f>
        <v>512102121</v>
      </c>
      <c r="H501" s="16" t="str">
        <f>VLOOKUP(F501,'[1]CAT POSPRE'!$A$2:$C$842,3,FALSE)</f>
        <v>Materiales y útiles de impresión y reproducción</v>
      </c>
      <c r="I501" s="17">
        <v>2000</v>
      </c>
    </row>
    <row r="502" spans="1:9" x14ac:dyDescent="0.2">
      <c r="A502" s="13">
        <v>1500522</v>
      </c>
      <c r="B502" s="14" t="s">
        <v>125</v>
      </c>
      <c r="C502" s="13" t="s">
        <v>126</v>
      </c>
      <c r="D502" s="13" t="s">
        <v>127</v>
      </c>
      <c r="E502" s="13" t="str">
        <f t="shared" si="23"/>
        <v>2</v>
      </c>
      <c r="F502" s="15">
        <v>2212</v>
      </c>
      <c r="G502" s="15">
        <f>VLOOKUP(F502,'[1]CAT POSPRE'!$A$2:$C$842,2,FALSE)</f>
        <v>512202212</v>
      </c>
      <c r="H502" s="16" t="str">
        <f>VLOOKUP(F502,'[1]CAT POSPRE'!$A$2:$C$842,3,FALSE)</f>
        <v>Prod Alim p pers en instalac de depend y ent</v>
      </c>
      <c r="I502" s="17">
        <v>12000</v>
      </c>
    </row>
    <row r="503" spans="1:9" x14ac:dyDescent="0.2">
      <c r="A503" s="13">
        <v>1500522</v>
      </c>
      <c r="B503" s="14" t="s">
        <v>125</v>
      </c>
      <c r="C503" s="13" t="s">
        <v>126</v>
      </c>
      <c r="D503" s="13" t="s">
        <v>127</v>
      </c>
      <c r="E503" s="13" t="str">
        <f t="shared" si="23"/>
        <v>2</v>
      </c>
      <c r="F503" s="15">
        <v>2612</v>
      </c>
      <c r="G503" s="15">
        <f>VLOOKUP(F503,'[1]CAT POSPRE'!$A$2:$C$842,2,FALSE)</f>
        <v>512602612</v>
      </c>
      <c r="H503" s="16" t="str">
        <f>VLOOKUP(F503,'[1]CAT POSPRE'!$A$2:$C$842,3,FALSE)</f>
        <v>Combus Lub y aditivos vehículos Serv Pub</v>
      </c>
      <c r="I503" s="17">
        <v>35000</v>
      </c>
    </row>
    <row r="504" spans="1:9" x14ac:dyDescent="0.2">
      <c r="A504" s="13">
        <v>1500522</v>
      </c>
      <c r="B504" s="19" t="s">
        <v>125</v>
      </c>
      <c r="C504" s="20" t="s">
        <v>126</v>
      </c>
      <c r="D504" s="20" t="s">
        <v>127</v>
      </c>
      <c r="E504" s="20" t="str">
        <f t="shared" si="23"/>
        <v>3</v>
      </c>
      <c r="F504" s="15">
        <v>3231</v>
      </c>
      <c r="G504" s="15">
        <f>VLOOKUP(F504,'[1]CAT POSPRE'!$A$2:$C$842,2,FALSE)</f>
        <v>513203231</v>
      </c>
      <c r="H504" s="16" t="str">
        <f>VLOOKUP(F504,'[1]CAT POSPRE'!$A$2:$C$842,3,FALSE)</f>
        <v>Arrendam de Mobil y Eq de administración</v>
      </c>
      <c r="I504" s="17">
        <v>4000</v>
      </c>
    </row>
    <row r="505" spans="1:9" x14ac:dyDescent="0.2">
      <c r="A505" s="13">
        <v>1500522</v>
      </c>
      <c r="B505" s="14" t="s">
        <v>125</v>
      </c>
      <c r="C505" s="13" t="s">
        <v>126</v>
      </c>
      <c r="D505" s="13" t="s">
        <v>127</v>
      </c>
      <c r="E505" s="13" t="str">
        <f t="shared" si="23"/>
        <v>3</v>
      </c>
      <c r="F505" s="15">
        <v>3361</v>
      </c>
      <c r="G505" s="15">
        <f>VLOOKUP(F505,'[1]CAT POSPRE'!$A$2:$C$842,2,FALSE)</f>
        <v>513303361</v>
      </c>
      <c r="H505" s="16" t="str">
        <f>VLOOKUP(F505,'[1]CAT POSPRE'!$A$2:$C$842,3,FALSE)</f>
        <v>Impresiones doc ofic p prestación de Serv pub</v>
      </c>
      <c r="I505" s="17">
        <v>2000</v>
      </c>
    </row>
    <row r="506" spans="1:9" x14ac:dyDescent="0.2">
      <c r="A506" s="13">
        <v>1500522</v>
      </c>
      <c r="B506" s="14" t="s">
        <v>125</v>
      </c>
      <c r="C506" s="13" t="s">
        <v>126</v>
      </c>
      <c r="D506" s="13" t="s">
        <v>127</v>
      </c>
      <c r="E506" s="13" t="str">
        <f t="shared" si="23"/>
        <v>3</v>
      </c>
      <c r="F506" s="15">
        <v>3551</v>
      </c>
      <c r="G506" s="15">
        <f>VLOOKUP(F506,'[1]CAT POSPRE'!$A$2:$C$842,2,FALSE)</f>
        <v>513503551</v>
      </c>
      <c r="H506" s="16" t="str">
        <f>VLOOKUP(F506,'[1]CAT POSPRE'!$A$2:$C$842,3,FALSE)</f>
        <v>Mantto y conserv Veh terrestres aéreos mariti</v>
      </c>
      <c r="I506" s="17">
        <v>6000</v>
      </c>
    </row>
    <row r="507" spans="1:9" x14ac:dyDescent="0.2">
      <c r="A507" s="13">
        <v>1500522</v>
      </c>
      <c r="B507" s="14" t="s">
        <v>125</v>
      </c>
      <c r="C507" s="13" t="s">
        <v>126</v>
      </c>
      <c r="D507" s="13" t="s">
        <v>127</v>
      </c>
      <c r="E507" s="13" t="str">
        <f t="shared" si="23"/>
        <v>3</v>
      </c>
      <c r="F507" s="15">
        <v>3751</v>
      </c>
      <c r="G507" s="15">
        <f>VLOOKUP(F507,'[1]CAT POSPRE'!$A$2:$C$842,2,FALSE)</f>
        <v>513703751</v>
      </c>
      <c r="H507" s="16" t="str">
        <f>VLOOKUP(F507,'[1]CAT POSPRE'!$A$2:$C$842,3,FALSE)</f>
        <v>Viáticos nac p Serv pub Desemp funciones ofic</v>
      </c>
      <c r="I507" s="17">
        <v>6000</v>
      </c>
    </row>
    <row r="508" spans="1:9" x14ac:dyDescent="0.2">
      <c r="A508" s="13">
        <v>1500522</v>
      </c>
      <c r="B508" s="14" t="s">
        <v>125</v>
      </c>
      <c r="C508" s="13" t="s">
        <v>126</v>
      </c>
      <c r="D508" s="13" t="s">
        <v>127</v>
      </c>
      <c r="E508" s="13" t="str">
        <f t="shared" si="23"/>
        <v>3</v>
      </c>
      <c r="F508" s="15">
        <v>3791</v>
      </c>
      <c r="G508" s="15">
        <f>VLOOKUP(F508,'[1]CAT POSPRE'!$A$2:$C$842,2,FALSE)</f>
        <v>513703791</v>
      </c>
      <c r="H508" s="16" t="str">
        <f>VLOOKUP(F508,'[1]CAT POSPRE'!$A$2:$C$842,3,FALSE)</f>
        <v>Otros servicios de traslado y hospedaje</v>
      </c>
      <c r="I508" s="17">
        <v>1500</v>
      </c>
    </row>
    <row r="509" spans="1:9" x14ac:dyDescent="0.2">
      <c r="A509" s="13">
        <v>1500522</v>
      </c>
      <c r="B509" s="14" t="s">
        <v>125</v>
      </c>
      <c r="C509" s="13" t="s">
        <v>126</v>
      </c>
      <c r="D509" s="13" t="s">
        <v>127</v>
      </c>
      <c r="E509" s="13" t="str">
        <f t="shared" si="23"/>
        <v>5</v>
      </c>
      <c r="F509" s="15">
        <v>5111</v>
      </c>
      <c r="G509" s="15">
        <f>VLOOKUP(F509,'[1]CAT POSPRE'!$A$2:$C$842,2,FALSE)</f>
        <v>124115111</v>
      </c>
      <c r="H509" s="16" t="str">
        <f>VLOOKUP(F509,'[1]CAT POSPRE'!$A$2:$C$842,3,FALSE)</f>
        <v>Muebles de oficina y estantería</v>
      </c>
      <c r="I509" s="17">
        <v>0</v>
      </c>
    </row>
    <row r="510" spans="1:9" x14ac:dyDescent="0.2">
      <c r="A510" s="13">
        <v>1500522</v>
      </c>
      <c r="B510" s="14" t="s">
        <v>125</v>
      </c>
      <c r="C510" s="13" t="s">
        <v>126</v>
      </c>
      <c r="D510" s="13" t="s">
        <v>127</v>
      </c>
      <c r="E510" s="13" t="str">
        <f t="shared" si="23"/>
        <v>5</v>
      </c>
      <c r="F510" s="15">
        <v>5151</v>
      </c>
      <c r="G510" s="15">
        <f>VLOOKUP(F510,'[1]CAT POSPRE'!$A$2:$C$842,2,FALSE)</f>
        <v>124135151</v>
      </c>
      <c r="H510" s="16" t="str">
        <f>VLOOKUP(F510,'[1]CAT POSPRE'!$A$2:$C$842,3,FALSE)</f>
        <v>Computadoras y equipo periférico</v>
      </c>
      <c r="I510" s="17">
        <v>0</v>
      </c>
    </row>
    <row r="511" spans="1:9" x14ac:dyDescent="0.2">
      <c r="A511" s="25"/>
      <c r="B511" s="5"/>
      <c r="C511" s="5"/>
      <c r="D511" s="5"/>
      <c r="E511" s="5" t="str">
        <f t="shared" si="23"/>
        <v/>
      </c>
      <c r="F511" s="6"/>
      <c r="G511" s="6"/>
      <c r="H511" s="7" t="s">
        <v>128</v>
      </c>
      <c r="I511" s="8">
        <f t="shared" ref="I511" si="25">I512</f>
        <v>158926.75000000003</v>
      </c>
    </row>
    <row r="512" spans="1:9" x14ac:dyDescent="0.2">
      <c r="A512" s="22"/>
      <c r="B512" s="9"/>
      <c r="C512" s="9"/>
      <c r="D512" s="9"/>
      <c r="E512" s="9" t="str">
        <f t="shared" si="23"/>
        <v/>
      </c>
      <c r="F512" s="10"/>
      <c r="G512" s="10"/>
      <c r="H512" s="11" t="s">
        <v>128</v>
      </c>
      <c r="I512" s="12">
        <f>SUM(I513:I523)</f>
        <v>158926.75000000003</v>
      </c>
    </row>
    <row r="513" spans="1:9" x14ac:dyDescent="0.2">
      <c r="A513" s="13">
        <v>1500522</v>
      </c>
      <c r="B513" s="14" t="s">
        <v>129</v>
      </c>
      <c r="C513" s="13" t="s">
        <v>130</v>
      </c>
      <c r="D513" s="13" t="s">
        <v>131</v>
      </c>
      <c r="E513" s="13" t="str">
        <f t="shared" si="23"/>
        <v>1</v>
      </c>
      <c r="F513" s="15">
        <v>1131</v>
      </c>
      <c r="G513" s="15">
        <f>VLOOKUP(F513,'[1]CAT POSPRE'!$A$2:$C$842,2,FALSE)</f>
        <v>511101131</v>
      </c>
      <c r="H513" s="16" t="str">
        <f>VLOOKUP(F513,'[1]CAT POSPRE'!$A$2:$C$842,3,FALSE)</f>
        <v>Sueldos Base</v>
      </c>
      <c r="I513" s="17">
        <v>113646.49</v>
      </c>
    </row>
    <row r="514" spans="1:9" x14ac:dyDescent="0.2">
      <c r="A514" s="13">
        <v>1500522</v>
      </c>
      <c r="B514" s="14" t="s">
        <v>129</v>
      </c>
      <c r="C514" s="13" t="s">
        <v>130</v>
      </c>
      <c r="D514" s="13" t="s">
        <v>131</v>
      </c>
      <c r="E514" s="13" t="str">
        <f t="shared" si="23"/>
        <v>1</v>
      </c>
      <c r="F514" s="15">
        <v>1312</v>
      </c>
      <c r="G514" s="15">
        <f>VLOOKUP(F514,'[1]CAT POSPRE'!$A$2:$C$842,2,FALSE)</f>
        <v>511301312</v>
      </c>
      <c r="H514" s="16" t="str">
        <f>VLOOKUP(F514,'[1]CAT POSPRE'!$A$2:$C$842,3,FALSE)</f>
        <v>Antigüedad</v>
      </c>
      <c r="I514" s="17">
        <v>3788.22</v>
      </c>
    </row>
    <row r="515" spans="1:9" x14ac:dyDescent="0.2">
      <c r="A515" s="13">
        <v>1500522</v>
      </c>
      <c r="B515" s="14" t="s">
        <v>129</v>
      </c>
      <c r="C515" s="13" t="s">
        <v>130</v>
      </c>
      <c r="D515" s="13" t="s">
        <v>131</v>
      </c>
      <c r="E515" s="13" t="str">
        <f t="shared" si="23"/>
        <v>1</v>
      </c>
      <c r="F515" s="15">
        <v>1321</v>
      </c>
      <c r="G515" s="15">
        <f>VLOOKUP(F515,'[1]CAT POSPRE'!$A$2:$C$842,2,FALSE)</f>
        <v>511301321</v>
      </c>
      <c r="H515" s="16" t="str">
        <f>VLOOKUP(F515,'[1]CAT POSPRE'!$A$2:$C$842,3,FALSE)</f>
        <v>Prima Vacacional</v>
      </c>
      <c r="I515" s="17">
        <v>1894.11</v>
      </c>
    </row>
    <row r="516" spans="1:9" x14ac:dyDescent="0.2">
      <c r="A516" s="13">
        <v>1500522</v>
      </c>
      <c r="B516" s="14" t="s">
        <v>129</v>
      </c>
      <c r="C516" s="13" t="s">
        <v>130</v>
      </c>
      <c r="D516" s="13" t="s">
        <v>131</v>
      </c>
      <c r="E516" s="13" t="str">
        <f t="shared" si="23"/>
        <v>1</v>
      </c>
      <c r="F516" s="15">
        <v>1323</v>
      </c>
      <c r="G516" s="15">
        <f>VLOOKUP(F516,'[1]CAT POSPRE'!$A$2:$C$842,2,FALSE)</f>
        <v>511301323</v>
      </c>
      <c r="H516" s="16" t="str">
        <f>VLOOKUP(F516,'[1]CAT POSPRE'!$A$2:$C$842,3,FALSE)</f>
        <v>Gratificación de fin de año</v>
      </c>
      <c r="I516" s="17">
        <v>12627.39</v>
      </c>
    </row>
    <row r="517" spans="1:9" x14ac:dyDescent="0.2">
      <c r="A517" s="13">
        <v>1500522</v>
      </c>
      <c r="B517" s="19" t="s">
        <v>129</v>
      </c>
      <c r="C517" s="20" t="s">
        <v>130</v>
      </c>
      <c r="D517" s="20" t="s">
        <v>131</v>
      </c>
      <c r="E517" s="20" t="str">
        <f t="shared" si="23"/>
        <v>1</v>
      </c>
      <c r="F517" s="15">
        <v>1531</v>
      </c>
      <c r="G517" s="15">
        <f>VLOOKUP(F517,'[1]CAT POSPRE'!$A$2:$C$842,2,FALSE)</f>
        <v>511501531</v>
      </c>
      <c r="H517" s="16" t="str">
        <f>VLOOKUP(F517,'[1]CAT POSPRE'!$A$2:$C$842,3,FALSE)</f>
        <v>Prestaciones de retiro</v>
      </c>
      <c r="I517" s="17">
        <v>9470.5400000000009</v>
      </c>
    </row>
    <row r="518" spans="1:9" x14ac:dyDescent="0.2">
      <c r="A518" s="13">
        <v>1500522</v>
      </c>
      <c r="B518" s="14" t="s">
        <v>129</v>
      </c>
      <c r="C518" s="13" t="s">
        <v>130</v>
      </c>
      <c r="D518" s="13" t="s">
        <v>131</v>
      </c>
      <c r="E518" s="13" t="str">
        <f t="shared" si="23"/>
        <v>1</v>
      </c>
      <c r="F518" s="15">
        <v>1541</v>
      </c>
      <c r="G518" s="15">
        <f>VLOOKUP(F518,'[1]CAT POSPRE'!$A$2:$C$842,2,FALSE)</f>
        <v>511501541</v>
      </c>
      <c r="H518" s="16" t="str">
        <f>VLOOKUP(F518,'[1]CAT POSPRE'!$A$2:$C$842,3,FALSE)</f>
        <v>Prestaciones establecidas por CGT</v>
      </c>
      <c r="I518" s="17">
        <v>10000</v>
      </c>
    </row>
    <row r="519" spans="1:9" x14ac:dyDescent="0.2">
      <c r="A519" s="13">
        <v>1500522</v>
      </c>
      <c r="B519" s="19" t="s">
        <v>129</v>
      </c>
      <c r="C519" s="20" t="s">
        <v>130</v>
      </c>
      <c r="D519" s="20" t="s">
        <v>131</v>
      </c>
      <c r="E519" s="20" t="str">
        <f t="shared" si="23"/>
        <v>2</v>
      </c>
      <c r="F519" s="15">
        <v>2111</v>
      </c>
      <c r="G519" s="15">
        <f>VLOOKUP(F519,'[1]CAT POSPRE'!$A$2:$C$842,2,FALSE)</f>
        <v>512102111</v>
      </c>
      <c r="H519" s="16" t="str">
        <f>VLOOKUP(F519,'[1]CAT POSPRE'!$A$2:$C$842,3,FALSE)</f>
        <v>Materiales y útiles de oficina</v>
      </c>
      <c r="I519" s="17">
        <v>2500</v>
      </c>
    </row>
    <row r="520" spans="1:9" x14ac:dyDescent="0.2">
      <c r="A520" s="13">
        <v>1500522</v>
      </c>
      <c r="B520" s="14" t="s">
        <v>129</v>
      </c>
      <c r="C520" s="13" t="s">
        <v>130</v>
      </c>
      <c r="D520" s="13" t="s">
        <v>131</v>
      </c>
      <c r="E520" s="13" t="str">
        <f t="shared" si="23"/>
        <v>2</v>
      </c>
      <c r="F520" s="15">
        <v>2121</v>
      </c>
      <c r="G520" s="15">
        <f>VLOOKUP(F520,'[1]CAT POSPRE'!$A$2:$C$842,2,FALSE)</f>
        <v>512102121</v>
      </c>
      <c r="H520" s="16" t="str">
        <f>VLOOKUP(F520,'[1]CAT POSPRE'!$A$2:$C$842,3,FALSE)</f>
        <v>Materiales y útiles de impresión y reproducción</v>
      </c>
      <c r="I520" s="17">
        <v>500</v>
      </c>
    </row>
    <row r="521" spans="1:9" x14ac:dyDescent="0.2">
      <c r="A521" s="13">
        <v>1500522</v>
      </c>
      <c r="B521" s="14" t="s">
        <v>129</v>
      </c>
      <c r="C521" s="13" t="s">
        <v>130</v>
      </c>
      <c r="D521" s="13" t="s">
        <v>131</v>
      </c>
      <c r="E521" s="13" t="str">
        <f t="shared" si="23"/>
        <v>2</v>
      </c>
      <c r="F521" s="15">
        <v>2612</v>
      </c>
      <c r="G521" s="15">
        <f>VLOOKUP(F521,'[1]CAT POSPRE'!$A$2:$C$842,2,FALSE)</f>
        <v>512602612</v>
      </c>
      <c r="H521" s="16" t="str">
        <f>VLOOKUP(F521,'[1]CAT POSPRE'!$A$2:$C$842,3,FALSE)</f>
        <v>Combus Lub y aditivos vehículos Serv Pub</v>
      </c>
      <c r="I521" s="17">
        <v>3000</v>
      </c>
    </row>
    <row r="522" spans="1:9" x14ac:dyDescent="0.2">
      <c r="A522" s="13">
        <v>1500522</v>
      </c>
      <c r="B522" s="14" t="s">
        <v>129</v>
      </c>
      <c r="C522" s="13" t="s">
        <v>130</v>
      </c>
      <c r="D522" s="13" t="s">
        <v>131</v>
      </c>
      <c r="E522" s="13" t="str">
        <f t="shared" si="23"/>
        <v>3</v>
      </c>
      <c r="F522" s="15">
        <v>3751</v>
      </c>
      <c r="G522" s="15">
        <f>VLOOKUP(F522,'[1]CAT POSPRE'!$A$2:$C$842,2,FALSE)</f>
        <v>513703751</v>
      </c>
      <c r="H522" s="16" t="str">
        <f>VLOOKUP(F522,'[1]CAT POSPRE'!$A$2:$C$842,3,FALSE)</f>
        <v>Viáticos nac p Serv pub Desemp funciones ofic</v>
      </c>
      <c r="I522" s="17">
        <v>1000</v>
      </c>
    </row>
    <row r="523" spans="1:9" x14ac:dyDescent="0.2">
      <c r="A523" s="13">
        <v>1500522</v>
      </c>
      <c r="B523" s="14" t="s">
        <v>129</v>
      </c>
      <c r="C523" s="13" t="s">
        <v>130</v>
      </c>
      <c r="D523" s="13" t="s">
        <v>131</v>
      </c>
      <c r="E523" s="13" t="str">
        <f t="shared" si="23"/>
        <v>3</v>
      </c>
      <c r="F523" s="15">
        <v>3791</v>
      </c>
      <c r="G523" s="15">
        <f>VLOOKUP(F523,'[1]CAT POSPRE'!$A$2:$C$842,2,FALSE)</f>
        <v>513703791</v>
      </c>
      <c r="H523" s="16" t="str">
        <f>VLOOKUP(F523,'[1]CAT POSPRE'!$A$2:$C$842,3,FALSE)</f>
        <v>Otros servicios de traslado y hospedaje</v>
      </c>
      <c r="I523" s="17">
        <v>500</v>
      </c>
    </row>
    <row r="524" spans="1:9" x14ac:dyDescent="0.2">
      <c r="A524" s="25"/>
      <c r="B524" s="5"/>
      <c r="C524" s="5"/>
      <c r="D524" s="5"/>
      <c r="E524" s="5" t="str">
        <f t="shared" si="23"/>
        <v/>
      </c>
      <c r="F524" s="6"/>
      <c r="G524" s="6"/>
      <c r="H524" s="7" t="s">
        <v>132</v>
      </c>
      <c r="I524" s="8">
        <f t="shared" ref="I524" si="26">I525</f>
        <v>1345622.03</v>
      </c>
    </row>
    <row r="525" spans="1:9" x14ac:dyDescent="0.2">
      <c r="A525" s="22"/>
      <c r="B525" s="9"/>
      <c r="C525" s="9"/>
      <c r="D525" s="9"/>
      <c r="E525" s="9" t="str">
        <f t="shared" si="23"/>
        <v/>
      </c>
      <c r="F525" s="10"/>
      <c r="G525" s="10"/>
      <c r="H525" s="11" t="s">
        <v>132</v>
      </c>
      <c r="I525" s="12">
        <f>SUM(I526:I552)</f>
        <v>1345622.03</v>
      </c>
    </row>
    <row r="526" spans="1:9" x14ac:dyDescent="0.2">
      <c r="A526" s="13">
        <v>1500522</v>
      </c>
      <c r="B526" s="14" t="s">
        <v>133</v>
      </c>
      <c r="C526" s="13" t="s">
        <v>34</v>
      </c>
      <c r="D526" s="13" t="s">
        <v>134</v>
      </c>
      <c r="E526" s="13" t="str">
        <f t="shared" si="23"/>
        <v>1</v>
      </c>
      <c r="F526" s="15">
        <v>1131</v>
      </c>
      <c r="G526" s="15">
        <f>VLOOKUP(F526,'[1]CAT POSPRE'!$A$2:$C$842,2,FALSE)</f>
        <v>511101131</v>
      </c>
      <c r="H526" s="16" t="str">
        <f>VLOOKUP(F526,'[1]CAT POSPRE'!$A$2:$C$842,3,FALSE)</f>
        <v>Sueldos Base</v>
      </c>
      <c r="I526" s="17">
        <v>843446.27</v>
      </c>
    </row>
    <row r="527" spans="1:9" x14ac:dyDescent="0.2">
      <c r="A527" s="13">
        <v>1500522</v>
      </c>
      <c r="B527" s="14" t="s">
        <v>133</v>
      </c>
      <c r="C527" s="13" t="s">
        <v>34</v>
      </c>
      <c r="D527" s="13" t="s">
        <v>134</v>
      </c>
      <c r="E527" s="13" t="str">
        <f t="shared" si="23"/>
        <v>1</v>
      </c>
      <c r="F527" s="15">
        <v>1221</v>
      </c>
      <c r="G527" s="15">
        <f>VLOOKUP(F527,'[1]CAT POSPRE'!$A$2:$C$842,2,FALSE)</f>
        <v>511201221</v>
      </c>
      <c r="H527" s="16" t="str">
        <f>VLOOKUP(F527,'[1]CAT POSPRE'!$A$2:$C$842,3,FALSE)</f>
        <v>Remuneraciones para eventuales</v>
      </c>
      <c r="I527" s="17">
        <v>20000</v>
      </c>
    </row>
    <row r="528" spans="1:9" x14ac:dyDescent="0.2">
      <c r="A528" s="13">
        <v>1500522</v>
      </c>
      <c r="B528" s="14" t="s">
        <v>133</v>
      </c>
      <c r="C528" s="13" t="s">
        <v>34</v>
      </c>
      <c r="D528" s="13" t="s">
        <v>134</v>
      </c>
      <c r="E528" s="13" t="str">
        <f t="shared" si="23"/>
        <v>1</v>
      </c>
      <c r="F528" s="15">
        <v>1312</v>
      </c>
      <c r="G528" s="15">
        <f>VLOOKUP(F528,'[1]CAT POSPRE'!$A$2:$C$842,2,FALSE)</f>
        <v>511301312</v>
      </c>
      <c r="H528" s="16" t="str">
        <f>VLOOKUP(F528,'[1]CAT POSPRE'!$A$2:$C$842,3,FALSE)</f>
        <v>Antigüedad</v>
      </c>
      <c r="I528" s="17">
        <v>28114.880000000001</v>
      </c>
    </row>
    <row r="529" spans="1:9" x14ac:dyDescent="0.2">
      <c r="A529" s="13">
        <v>1500522</v>
      </c>
      <c r="B529" s="14" t="s">
        <v>133</v>
      </c>
      <c r="C529" s="13" t="s">
        <v>34</v>
      </c>
      <c r="D529" s="13" t="s">
        <v>134</v>
      </c>
      <c r="E529" s="13" t="str">
        <f t="shared" si="23"/>
        <v>1</v>
      </c>
      <c r="F529" s="15">
        <v>1321</v>
      </c>
      <c r="G529" s="15">
        <f>VLOOKUP(F529,'[1]CAT POSPRE'!$A$2:$C$842,2,FALSE)</f>
        <v>511301321</v>
      </c>
      <c r="H529" s="16" t="str">
        <f>VLOOKUP(F529,'[1]CAT POSPRE'!$A$2:$C$842,3,FALSE)</f>
        <v>Prima Vacacional</v>
      </c>
      <c r="I529" s="17">
        <v>14057.44</v>
      </c>
    </row>
    <row r="530" spans="1:9" x14ac:dyDescent="0.2">
      <c r="A530" s="13">
        <v>1500522</v>
      </c>
      <c r="B530" s="14" t="s">
        <v>133</v>
      </c>
      <c r="C530" s="13" t="s">
        <v>34</v>
      </c>
      <c r="D530" s="13" t="s">
        <v>134</v>
      </c>
      <c r="E530" s="13" t="str">
        <f t="shared" si="23"/>
        <v>1</v>
      </c>
      <c r="F530" s="15">
        <v>1323</v>
      </c>
      <c r="G530" s="15">
        <f>VLOOKUP(F530,'[1]CAT POSPRE'!$A$2:$C$842,2,FALSE)</f>
        <v>511301323</v>
      </c>
      <c r="H530" s="16" t="str">
        <f>VLOOKUP(F530,'[1]CAT POSPRE'!$A$2:$C$842,3,FALSE)</f>
        <v>Gratificación de fin de año</v>
      </c>
      <c r="I530" s="17">
        <v>93716.25</v>
      </c>
    </row>
    <row r="531" spans="1:9" x14ac:dyDescent="0.2">
      <c r="A531" s="13">
        <v>1500522</v>
      </c>
      <c r="B531" s="19" t="s">
        <v>133</v>
      </c>
      <c r="C531" s="20" t="s">
        <v>34</v>
      </c>
      <c r="D531" s="20" t="s">
        <v>134</v>
      </c>
      <c r="E531" s="20" t="str">
        <f t="shared" si="23"/>
        <v>1</v>
      </c>
      <c r="F531" s="15">
        <v>1531</v>
      </c>
      <c r="G531" s="15">
        <f>VLOOKUP(F531,'[1]CAT POSPRE'!$A$2:$C$842,2,FALSE)</f>
        <v>511501531</v>
      </c>
      <c r="H531" s="16" t="str">
        <f>VLOOKUP(F531,'[1]CAT POSPRE'!$A$2:$C$842,3,FALSE)</f>
        <v>Prestaciones de retiro</v>
      </c>
      <c r="I531" s="17">
        <v>70287.19</v>
      </c>
    </row>
    <row r="532" spans="1:9" x14ac:dyDescent="0.2">
      <c r="A532" s="13">
        <v>1500522</v>
      </c>
      <c r="B532" s="14" t="s">
        <v>133</v>
      </c>
      <c r="C532" s="13" t="s">
        <v>34</v>
      </c>
      <c r="D532" s="13" t="s">
        <v>134</v>
      </c>
      <c r="E532" s="13" t="str">
        <f t="shared" si="23"/>
        <v>1</v>
      </c>
      <c r="F532" s="15">
        <v>1541</v>
      </c>
      <c r="G532" s="15">
        <f>VLOOKUP(F532,'[1]CAT POSPRE'!$A$2:$C$842,2,FALSE)</f>
        <v>511501541</v>
      </c>
      <c r="H532" s="16" t="str">
        <f>VLOOKUP(F532,'[1]CAT POSPRE'!$A$2:$C$842,3,FALSE)</f>
        <v>Prestaciones establecidas por CGT</v>
      </c>
      <c r="I532" s="17">
        <v>10000</v>
      </c>
    </row>
    <row r="533" spans="1:9" x14ac:dyDescent="0.2">
      <c r="A533" s="13">
        <v>1500522</v>
      </c>
      <c r="B533" s="14" t="s">
        <v>133</v>
      </c>
      <c r="C533" s="13" t="s">
        <v>34</v>
      </c>
      <c r="D533" s="13" t="s">
        <v>134</v>
      </c>
      <c r="E533" s="13" t="str">
        <f t="shared" si="23"/>
        <v>2</v>
      </c>
      <c r="F533" s="15">
        <v>2111</v>
      </c>
      <c r="G533" s="15">
        <f>VLOOKUP(F533,'[1]CAT POSPRE'!$A$2:$C$842,2,FALSE)</f>
        <v>512102111</v>
      </c>
      <c r="H533" s="16" t="str">
        <f>VLOOKUP(F533,'[1]CAT POSPRE'!$A$2:$C$842,3,FALSE)</f>
        <v>Materiales y útiles de oficina</v>
      </c>
      <c r="I533" s="17">
        <v>12000</v>
      </c>
    </row>
    <row r="534" spans="1:9" x14ac:dyDescent="0.2">
      <c r="A534" s="13">
        <v>1500522</v>
      </c>
      <c r="B534" s="14" t="s">
        <v>133</v>
      </c>
      <c r="C534" s="13" t="s">
        <v>34</v>
      </c>
      <c r="D534" s="13" t="s">
        <v>134</v>
      </c>
      <c r="E534" s="13" t="str">
        <f t="shared" si="23"/>
        <v>2</v>
      </c>
      <c r="F534" s="15">
        <v>2121</v>
      </c>
      <c r="G534" s="15">
        <f>VLOOKUP(F534,'[1]CAT POSPRE'!$A$2:$C$842,2,FALSE)</f>
        <v>512102121</v>
      </c>
      <c r="H534" s="16" t="str">
        <f>VLOOKUP(F534,'[1]CAT POSPRE'!$A$2:$C$842,3,FALSE)</f>
        <v>Materiales y útiles de impresión y reproducción</v>
      </c>
      <c r="I534" s="17">
        <v>7000</v>
      </c>
    </row>
    <row r="535" spans="1:9" x14ac:dyDescent="0.2">
      <c r="A535" s="13">
        <v>1500522</v>
      </c>
      <c r="B535" s="14" t="s">
        <v>133</v>
      </c>
      <c r="C535" s="13" t="s">
        <v>34</v>
      </c>
      <c r="D535" s="13" t="s">
        <v>134</v>
      </c>
      <c r="E535" s="13" t="str">
        <f t="shared" si="23"/>
        <v>2</v>
      </c>
      <c r="F535" s="15">
        <v>2161</v>
      </c>
      <c r="G535" s="15">
        <f>VLOOKUP(F535,'[1]CAT POSPRE'!$A$2:$C$842,2,FALSE)</f>
        <v>512102161</v>
      </c>
      <c r="H535" s="16" t="str">
        <f>VLOOKUP(F535,'[1]CAT POSPRE'!$A$2:$C$842,3,FALSE)</f>
        <v>Material de limpieza</v>
      </c>
      <c r="I535" s="17">
        <v>0</v>
      </c>
    </row>
    <row r="536" spans="1:9" x14ac:dyDescent="0.2">
      <c r="A536" s="13">
        <v>1500522</v>
      </c>
      <c r="B536" s="14" t="s">
        <v>133</v>
      </c>
      <c r="C536" s="13" t="s">
        <v>34</v>
      </c>
      <c r="D536" s="13" t="s">
        <v>134</v>
      </c>
      <c r="E536" s="13" t="str">
        <f t="shared" si="23"/>
        <v>2</v>
      </c>
      <c r="F536" s="15">
        <v>2212</v>
      </c>
      <c r="G536" s="15">
        <f>VLOOKUP(F536,'[1]CAT POSPRE'!$A$2:$C$842,2,FALSE)</f>
        <v>512202212</v>
      </c>
      <c r="H536" s="16" t="str">
        <f>VLOOKUP(F536,'[1]CAT POSPRE'!$A$2:$C$842,3,FALSE)</f>
        <v>Prod Alim p pers en instalac de depend y ent</v>
      </c>
      <c r="I536" s="17">
        <v>10000</v>
      </c>
    </row>
    <row r="537" spans="1:9" x14ac:dyDescent="0.2">
      <c r="A537" s="13">
        <v>1500522</v>
      </c>
      <c r="B537" s="14" t="s">
        <v>133</v>
      </c>
      <c r="C537" s="13" t="s">
        <v>34</v>
      </c>
      <c r="D537" s="13" t="s">
        <v>134</v>
      </c>
      <c r="E537" s="13" t="str">
        <f t="shared" si="23"/>
        <v>2</v>
      </c>
      <c r="F537" s="15">
        <v>2491</v>
      </c>
      <c r="G537" s="15">
        <f>VLOOKUP(F537,'[1]CAT POSPRE'!$A$2:$C$842,2,FALSE)</f>
        <v>512402491</v>
      </c>
      <c r="H537" s="16" t="str">
        <f>VLOOKUP(F537,'[1]CAT POSPRE'!$A$2:$C$842,3,FALSE)</f>
        <v>Materiales diversos</v>
      </c>
      <c r="I537" s="17">
        <v>4500</v>
      </c>
    </row>
    <row r="538" spans="1:9" x14ac:dyDescent="0.2">
      <c r="A538" s="13">
        <v>1500522</v>
      </c>
      <c r="B538" s="14" t="s">
        <v>133</v>
      </c>
      <c r="C538" s="13" t="s">
        <v>34</v>
      </c>
      <c r="D538" s="13" t="s">
        <v>134</v>
      </c>
      <c r="E538" s="13" t="str">
        <f t="shared" si="23"/>
        <v>2</v>
      </c>
      <c r="F538" s="15">
        <v>2612</v>
      </c>
      <c r="G538" s="15">
        <f>VLOOKUP(F538,'[1]CAT POSPRE'!$A$2:$C$842,2,FALSE)</f>
        <v>512602612</v>
      </c>
      <c r="H538" s="16" t="str">
        <f>VLOOKUP(F538,'[1]CAT POSPRE'!$A$2:$C$842,3,FALSE)</f>
        <v>Combus Lub y aditivos vehículos Serv Pub</v>
      </c>
      <c r="I538" s="17">
        <v>15000</v>
      </c>
    </row>
    <row r="539" spans="1:9" x14ac:dyDescent="0.2">
      <c r="A539" s="13">
        <v>1500522</v>
      </c>
      <c r="B539" s="14" t="s">
        <v>133</v>
      </c>
      <c r="C539" s="13" t="s">
        <v>34</v>
      </c>
      <c r="D539" s="13" t="s">
        <v>134</v>
      </c>
      <c r="E539" s="13" t="str">
        <f t="shared" si="23"/>
        <v>2</v>
      </c>
      <c r="F539" s="15">
        <v>2711</v>
      </c>
      <c r="G539" s="15">
        <f>VLOOKUP(F539,'[1]CAT POSPRE'!$A$2:$C$842,2,FALSE)</f>
        <v>512702711</v>
      </c>
      <c r="H539" s="16" t="str">
        <f>VLOOKUP(F539,'[1]CAT POSPRE'!$A$2:$C$842,3,FALSE)</f>
        <v>Vestuario y uniformes</v>
      </c>
      <c r="I539" s="17">
        <v>9000</v>
      </c>
    </row>
    <row r="540" spans="1:9" x14ac:dyDescent="0.2">
      <c r="A540" s="13">
        <v>1500522</v>
      </c>
      <c r="B540" s="14" t="s">
        <v>133</v>
      </c>
      <c r="C540" s="13" t="s">
        <v>34</v>
      </c>
      <c r="D540" s="13" t="s">
        <v>134</v>
      </c>
      <c r="E540" s="13" t="str">
        <f t="shared" si="23"/>
        <v>3</v>
      </c>
      <c r="F540" s="15">
        <v>3111</v>
      </c>
      <c r="G540" s="15">
        <f>VLOOKUP(F540,'[1]CAT POSPRE'!$A$2:$C$842,2,FALSE)</f>
        <v>513103111</v>
      </c>
      <c r="H540" s="16" t="str">
        <f>VLOOKUP(F540,'[1]CAT POSPRE'!$A$2:$C$842,3,FALSE)</f>
        <v>Servicio de energía eléctrica</v>
      </c>
      <c r="I540" s="17">
        <v>45000</v>
      </c>
    </row>
    <row r="541" spans="1:9" x14ac:dyDescent="0.2">
      <c r="A541" s="13">
        <v>1500522</v>
      </c>
      <c r="B541" s="14" t="s">
        <v>133</v>
      </c>
      <c r="C541" s="13" t="s">
        <v>34</v>
      </c>
      <c r="D541" s="13" t="s">
        <v>134</v>
      </c>
      <c r="E541" s="13" t="str">
        <f t="shared" si="23"/>
        <v>3</v>
      </c>
      <c r="F541" s="15">
        <v>3131</v>
      </c>
      <c r="G541" s="15">
        <f>VLOOKUP(F541,'[1]CAT POSPRE'!$A$2:$C$842,2,FALSE)</f>
        <v>513103131</v>
      </c>
      <c r="H541" s="16" t="str">
        <f>VLOOKUP(F541,'[1]CAT POSPRE'!$A$2:$C$842,3,FALSE)</f>
        <v>Servicio de agua</v>
      </c>
      <c r="I541" s="17">
        <v>500</v>
      </c>
    </row>
    <row r="542" spans="1:9" x14ac:dyDescent="0.2">
      <c r="A542" s="13">
        <v>1500522</v>
      </c>
      <c r="B542" s="14" t="s">
        <v>133</v>
      </c>
      <c r="C542" s="13" t="s">
        <v>34</v>
      </c>
      <c r="D542" s="13" t="s">
        <v>134</v>
      </c>
      <c r="E542" s="13" t="str">
        <f t="shared" si="23"/>
        <v>3</v>
      </c>
      <c r="F542" s="15">
        <v>3181</v>
      </c>
      <c r="G542" s="15">
        <f>VLOOKUP(F542,'[1]CAT POSPRE'!$A$2:$C$842,2,FALSE)</f>
        <v>513103181</v>
      </c>
      <c r="H542" s="16" t="str">
        <f>VLOOKUP(F542,'[1]CAT POSPRE'!$A$2:$C$842,3,FALSE)</f>
        <v>Servicio postal</v>
      </c>
      <c r="I542" s="17">
        <v>0</v>
      </c>
    </row>
    <row r="543" spans="1:9" x14ac:dyDescent="0.2">
      <c r="A543" s="13">
        <v>1500522</v>
      </c>
      <c r="B543" s="14" t="s">
        <v>133</v>
      </c>
      <c r="C543" s="13" t="s">
        <v>34</v>
      </c>
      <c r="D543" s="13" t="s">
        <v>134</v>
      </c>
      <c r="E543" s="13" t="str">
        <f t="shared" si="23"/>
        <v>3</v>
      </c>
      <c r="F543" s="15">
        <v>3231</v>
      </c>
      <c r="G543" s="15">
        <f>VLOOKUP(F543,'[1]CAT POSPRE'!$A$2:$C$842,2,FALSE)</f>
        <v>513203231</v>
      </c>
      <c r="H543" s="16" t="str">
        <f>VLOOKUP(F543,'[1]CAT POSPRE'!$A$2:$C$842,3,FALSE)</f>
        <v>Arrendam de Mobil y Eq de administración</v>
      </c>
      <c r="I543" s="17">
        <v>20000</v>
      </c>
    </row>
    <row r="544" spans="1:9" x14ac:dyDescent="0.2">
      <c r="A544" s="13">
        <v>1500522</v>
      </c>
      <c r="B544" s="14" t="s">
        <v>133</v>
      </c>
      <c r="C544" s="13" t="s">
        <v>34</v>
      </c>
      <c r="D544" s="13" t="s">
        <v>134</v>
      </c>
      <c r="E544" s="13" t="str">
        <f t="shared" si="23"/>
        <v>3</v>
      </c>
      <c r="F544" s="15">
        <v>3252</v>
      </c>
      <c r="G544" s="15">
        <f>VLOOKUP(F544,'[1]CAT POSPRE'!$A$2:$C$842,2,FALSE)</f>
        <v>513203252</v>
      </c>
      <c r="H544" s="16" t="str">
        <f>VLOOKUP(F544,'[1]CAT POSPRE'!$A$2:$C$842,3,FALSE)</f>
        <v>Arrend Vehículos Serv Administrativos</v>
      </c>
      <c r="I544" s="17">
        <v>11000</v>
      </c>
    </row>
    <row r="545" spans="1:9" x14ac:dyDescent="0.2">
      <c r="A545" s="13">
        <v>1500522</v>
      </c>
      <c r="B545" s="19" t="s">
        <v>133</v>
      </c>
      <c r="C545" s="20" t="s">
        <v>34</v>
      </c>
      <c r="D545" s="20" t="s">
        <v>134</v>
      </c>
      <c r="E545" s="20" t="str">
        <f t="shared" si="23"/>
        <v>3</v>
      </c>
      <c r="F545" s="15">
        <v>3511</v>
      </c>
      <c r="G545" s="15">
        <f>VLOOKUP(F545,'[1]CAT POSPRE'!$A$2:$C$842,2,FALSE)</f>
        <v>513503511</v>
      </c>
      <c r="H545" s="16" t="str">
        <f>VLOOKUP(F545,'[1]CAT POSPRE'!$A$2:$C$842,3,FALSE)</f>
        <v>Conservación y mantenimiento de inmuebles</v>
      </c>
      <c r="I545" s="17">
        <v>0</v>
      </c>
    </row>
    <row r="546" spans="1:9" x14ac:dyDescent="0.2">
      <c r="A546" s="13">
        <v>1500522</v>
      </c>
      <c r="B546" s="14" t="s">
        <v>133</v>
      </c>
      <c r="C546" s="13" t="s">
        <v>34</v>
      </c>
      <c r="D546" s="13" t="s">
        <v>134</v>
      </c>
      <c r="E546" s="13" t="str">
        <f t="shared" si="23"/>
        <v>3</v>
      </c>
      <c r="F546" s="15">
        <v>3522</v>
      </c>
      <c r="G546" s="15">
        <f>VLOOKUP(F546,'[1]CAT POSPRE'!$A$2:$C$842,2,FALSE)</f>
        <v>513503522</v>
      </c>
      <c r="H546" s="16" t="str">
        <f>VLOOKUP(F546,'[1]CAT POSPRE'!$A$2:$C$842,3,FALSE)</f>
        <v>Instal Rep y mantto de Mobil y Eq Educativo</v>
      </c>
      <c r="I546" s="17">
        <v>0</v>
      </c>
    </row>
    <row r="547" spans="1:9" x14ac:dyDescent="0.2">
      <c r="A547" s="13">
        <v>1500522</v>
      </c>
      <c r="B547" s="14" t="s">
        <v>133</v>
      </c>
      <c r="C547" s="13" t="s">
        <v>34</v>
      </c>
      <c r="D547" s="13" t="s">
        <v>134</v>
      </c>
      <c r="E547" s="13" t="str">
        <f t="shared" si="23"/>
        <v>3</v>
      </c>
      <c r="F547" s="15">
        <v>3551</v>
      </c>
      <c r="G547" s="15">
        <f>VLOOKUP(F547,'[1]CAT POSPRE'!$A$2:$C$842,2,FALSE)</f>
        <v>513503551</v>
      </c>
      <c r="H547" s="16" t="str">
        <f>VLOOKUP(F547,'[1]CAT POSPRE'!$A$2:$C$842,3,FALSE)</f>
        <v>Mantto y conserv Veh terrestres aéreos mariti</v>
      </c>
      <c r="I547" s="17">
        <v>25000</v>
      </c>
    </row>
    <row r="548" spans="1:9" x14ac:dyDescent="0.2">
      <c r="A548" s="13">
        <v>1500522</v>
      </c>
      <c r="B548" s="14" t="s">
        <v>133</v>
      </c>
      <c r="C548" s="13" t="s">
        <v>34</v>
      </c>
      <c r="D548" s="13" t="s">
        <v>134</v>
      </c>
      <c r="E548" s="13" t="str">
        <f t="shared" si="23"/>
        <v>3</v>
      </c>
      <c r="F548" s="15">
        <v>3751</v>
      </c>
      <c r="G548" s="15">
        <f>VLOOKUP(F548,'[1]CAT POSPRE'!$A$2:$C$842,2,FALSE)</f>
        <v>513703751</v>
      </c>
      <c r="H548" s="16" t="str">
        <f>VLOOKUP(F548,'[1]CAT POSPRE'!$A$2:$C$842,3,FALSE)</f>
        <v>Viáticos nac p Serv pub Desemp funciones ofic</v>
      </c>
      <c r="I548" s="17">
        <v>10000</v>
      </c>
    </row>
    <row r="549" spans="1:9" x14ac:dyDescent="0.2">
      <c r="A549" s="13">
        <v>1500522</v>
      </c>
      <c r="B549" s="14" t="s">
        <v>133</v>
      </c>
      <c r="C549" s="13" t="s">
        <v>34</v>
      </c>
      <c r="D549" s="13" t="s">
        <v>134</v>
      </c>
      <c r="E549" s="13" t="str">
        <f t="shared" si="23"/>
        <v>3</v>
      </c>
      <c r="F549" s="15">
        <v>3791</v>
      </c>
      <c r="G549" s="15">
        <f>VLOOKUP(F549,'[1]CAT POSPRE'!$A$2:$C$842,2,FALSE)</f>
        <v>513703791</v>
      </c>
      <c r="H549" s="16" t="str">
        <f>VLOOKUP(F549,'[1]CAT POSPRE'!$A$2:$C$842,3,FALSE)</f>
        <v>Otros servicios de traslado y hospedaje</v>
      </c>
      <c r="I549" s="17">
        <v>2000</v>
      </c>
    </row>
    <row r="550" spans="1:9" x14ac:dyDescent="0.2">
      <c r="A550" s="13">
        <v>1500522</v>
      </c>
      <c r="B550" s="14" t="s">
        <v>133</v>
      </c>
      <c r="C550" s="13" t="s">
        <v>34</v>
      </c>
      <c r="D550" s="13" t="s">
        <v>134</v>
      </c>
      <c r="E550" s="13" t="str">
        <f t="shared" si="23"/>
        <v>3</v>
      </c>
      <c r="F550" s="15">
        <v>3821</v>
      </c>
      <c r="G550" s="15">
        <f>VLOOKUP(F550,'[1]CAT POSPRE'!$A$2:$C$842,2,FALSE)</f>
        <v>513803821</v>
      </c>
      <c r="H550" s="16" t="str">
        <f>VLOOKUP(F550,'[1]CAT POSPRE'!$A$2:$C$842,3,FALSE)</f>
        <v>Gastos de orden social y cultural</v>
      </c>
      <c r="I550" s="17">
        <v>80000</v>
      </c>
    </row>
    <row r="551" spans="1:9" x14ac:dyDescent="0.2">
      <c r="A551" s="13">
        <v>1500522</v>
      </c>
      <c r="B551" s="14" t="s">
        <v>133</v>
      </c>
      <c r="C551" s="13" t="s">
        <v>34</v>
      </c>
      <c r="D551" s="13" t="s">
        <v>134</v>
      </c>
      <c r="E551" s="13" t="str">
        <f t="shared" si="23"/>
        <v>5</v>
      </c>
      <c r="F551" s="15">
        <v>5111</v>
      </c>
      <c r="G551" s="15">
        <f>VLOOKUP(F551,'[1]CAT POSPRE'!$A$2:$C$842,2,FALSE)</f>
        <v>124115111</v>
      </c>
      <c r="H551" s="16" t="str">
        <f>VLOOKUP(F551,'[1]CAT POSPRE'!$A$2:$C$842,3,FALSE)</f>
        <v>Muebles de oficina y estantería</v>
      </c>
      <c r="I551" s="17">
        <v>0</v>
      </c>
    </row>
    <row r="552" spans="1:9" x14ac:dyDescent="0.2">
      <c r="A552" s="13">
        <v>1500522</v>
      </c>
      <c r="B552" s="14" t="s">
        <v>133</v>
      </c>
      <c r="C552" s="13" t="s">
        <v>34</v>
      </c>
      <c r="D552" s="13" t="s">
        <v>134</v>
      </c>
      <c r="E552" s="13" t="str">
        <f t="shared" si="23"/>
        <v>5</v>
      </c>
      <c r="F552" s="15">
        <v>5151</v>
      </c>
      <c r="G552" s="15">
        <f>VLOOKUP(F552,'[1]CAT POSPRE'!$A$2:$C$842,2,FALSE)</f>
        <v>124135151</v>
      </c>
      <c r="H552" s="16" t="str">
        <f>VLOOKUP(F552,'[1]CAT POSPRE'!$A$2:$C$842,3,FALSE)</f>
        <v>Computadoras y equipo periférico</v>
      </c>
      <c r="I552" s="17">
        <v>15000</v>
      </c>
    </row>
    <row r="553" spans="1:9" x14ac:dyDescent="0.2">
      <c r="A553" s="25"/>
      <c r="B553" s="5"/>
      <c r="C553" s="5"/>
      <c r="D553" s="5"/>
      <c r="E553" s="5" t="str">
        <f t="shared" ref="E553:E616" si="27">MID(F553,1,1)</f>
        <v/>
      </c>
      <c r="F553" s="6"/>
      <c r="G553" s="6"/>
      <c r="H553" s="7" t="s">
        <v>135</v>
      </c>
      <c r="I553" s="8">
        <f t="shared" ref="I553" si="28">I554</f>
        <v>854877.01</v>
      </c>
    </row>
    <row r="554" spans="1:9" x14ac:dyDescent="0.2">
      <c r="A554" s="22"/>
      <c r="B554" s="9"/>
      <c r="C554" s="9"/>
      <c r="D554" s="9"/>
      <c r="E554" s="9" t="str">
        <f t="shared" si="27"/>
        <v/>
      </c>
      <c r="F554" s="10"/>
      <c r="G554" s="10"/>
      <c r="H554" s="11" t="s">
        <v>135</v>
      </c>
      <c r="I554" s="12">
        <f>SUM(I555:I580)</f>
        <v>854877.01</v>
      </c>
    </row>
    <row r="555" spans="1:9" x14ac:dyDescent="0.2">
      <c r="A555" s="13">
        <v>1500522</v>
      </c>
      <c r="B555" s="14" t="s">
        <v>136</v>
      </c>
      <c r="C555" s="13" t="s">
        <v>137</v>
      </c>
      <c r="D555" s="13" t="s">
        <v>138</v>
      </c>
      <c r="E555" s="13" t="str">
        <f t="shared" si="27"/>
        <v>1</v>
      </c>
      <c r="F555" s="15">
        <v>1131</v>
      </c>
      <c r="G555" s="15">
        <f>VLOOKUP(F555,'[1]CAT POSPRE'!$A$2:$C$842,2,FALSE)</f>
        <v>511101131</v>
      </c>
      <c r="H555" s="16" t="str">
        <f>VLOOKUP(F555,'[1]CAT POSPRE'!$A$2:$C$842,3,FALSE)</f>
        <v>Sueldos Base</v>
      </c>
      <c r="I555" s="17">
        <v>387624.38</v>
      </c>
    </row>
    <row r="556" spans="1:9" x14ac:dyDescent="0.2">
      <c r="A556" s="13">
        <v>1500522</v>
      </c>
      <c r="B556" s="14" t="s">
        <v>136</v>
      </c>
      <c r="C556" s="13" t="s">
        <v>137</v>
      </c>
      <c r="D556" s="13" t="s">
        <v>138</v>
      </c>
      <c r="E556" s="13" t="str">
        <f t="shared" si="27"/>
        <v>1</v>
      </c>
      <c r="F556" s="15">
        <v>1221</v>
      </c>
      <c r="G556" s="15">
        <f>VLOOKUP(F556,'[1]CAT POSPRE'!$A$2:$C$842,2,FALSE)</f>
        <v>511201221</v>
      </c>
      <c r="H556" s="16" t="str">
        <f>VLOOKUP(F556,'[1]CAT POSPRE'!$A$2:$C$842,3,FALSE)</f>
        <v>Remuneraciones para eventuales</v>
      </c>
      <c r="I556" s="17">
        <v>20000</v>
      </c>
    </row>
    <row r="557" spans="1:9" x14ac:dyDescent="0.2">
      <c r="A557" s="13">
        <v>1500522</v>
      </c>
      <c r="B557" s="14" t="s">
        <v>136</v>
      </c>
      <c r="C557" s="13" t="s">
        <v>137</v>
      </c>
      <c r="D557" s="13" t="s">
        <v>138</v>
      </c>
      <c r="E557" s="13" t="str">
        <f t="shared" si="27"/>
        <v>1</v>
      </c>
      <c r="F557" s="15">
        <v>1312</v>
      </c>
      <c r="G557" s="15">
        <f>VLOOKUP(F557,'[1]CAT POSPRE'!$A$2:$C$842,2,FALSE)</f>
        <v>511301312</v>
      </c>
      <c r="H557" s="16" t="str">
        <f>VLOOKUP(F557,'[1]CAT POSPRE'!$A$2:$C$842,3,FALSE)</f>
        <v>Antigüedad</v>
      </c>
      <c r="I557" s="17">
        <v>12920.81</v>
      </c>
    </row>
    <row r="558" spans="1:9" x14ac:dyDescent="0.2">
      <c r="A558" s="13">
        <v>1500522</v>
      </c>
      <c r="B558" s="14" t="s">
        <v>136</v>
      </c>
      <c r="C558" s="13" t="s">
        <v>137</v>
      </c>
      <c r="D558" s="13" t="s">
        <v>138</v>
      </c>
      <c r="E558" s="13" t="str">
        <f t="shared" si="27"/>
        <v>1</v>
      </c>
      <c r="F558" s="15">
        <v>1321</v>
      </c>
      <c r="G558" s="15">
        <f>VLOOKUP(F558,'[1]CAT POSPRE'!$A$2:$C$842,2,FALSE)</f>
        <v>511301321</v>
      </c>
      <c r="H558" s="16" t="str">
        <f>VLOOKUP(F558,'[1]CAT POSPRE'!$A$2:$C$842,3,FALSE)</f>
        <v>Prima Vacacional</v>
      </c>
      <c r="I558" s="17">
        <v>6460.41</v>
      </c>
    </row>
    <row r="559" spans="1:9" x14ac:dyDescent="0.2">
      <c r="A559" s="13">
        <v>1500522</v>
      </c>
      <c r="B559" s="14" t="s">
        <v>136</v>
      </c>
      <c r="C559" s="13" t="s">
        <v>137</v>
      </c>
      <c r="D559" s="13" t="s">
        <v>138</v>
      </c>
      <c r="E559" s="13" t="str">
        <f>MID(F559,1,1)</f>
        <v>1</v>
      </c>
      <c r="F559" s="15">
        <v>1323</v>
      </c>
      <c r="G559" s="15">
        <f>VLOOKUP(F559,'[1]CAT POSPRE'!$A$2:$C$842,2,FALSE)</f>
        <v>511301323</v>
      </c>
      <c r="H559" s="16" t="str">
        <f>VLOOKUP(F559,'[1]CAT POSPRE'!$A$2:$C$842,3,FALSE)</f>
        <v>Gratificación de fin de año</v>
      </c>
      <c r="I559" s="17">
        <v>43069.38</v>
      </c>
    </row>
    <row r="560" spans="1:9" x14ac:dyDescent="0.2">
      <c r="A560" s="13">
        <v>1500522</v>
      </c>
      <c r="B560" s="14" t="s">
        <v>136</v>
      </c>
      <c r="C560" s="13" t="s">
        <v>137</v>
      </c>
      <c r="D560" s="13" t="s">
        <v>138</v>
      </c>
      <c r="E560" s="13" t="str">
        <f>MID(F560,1,1)</f>
        <v>1</v>
      </c>
      <c r="F560" s="15">
        <v>1531</v>
      </c>
      <c r="G560" s="15">
        <f>VLOOKUP(F560,'[1]CAT POSPRE'!$A$2:$C$842,2,FALSE)</f>
        <v>511501531</v>
      </c>
      <c r="H560" s="16" t="str">
        <f>VLOOKUP(F560,'[1]CAT POSPRE'!$A$2:$C$842,3,FALSE)</f>
        <v>Prestaciones de retiro</v>
      </c>
      <c r="I560" s="17">
        <v>32302.03</v>
      </c>
    </row>
    <row r="561" spans="1:9" x14ac:dyDescent="0.2">
      <c r="A561" s="13">
        <v>1500522</v>
      </c>
      <c r="B561" s="14" t="s">
        <v>136</v>
      </c>
      <c r="C561" s="13" t="s">
        <v>137</v>
      </c>
      <c r="D561" s="13" t="s">
        <v>138</v>
      </c>
      <c r="E561" s="13" t="str">
        <f t="shared" si="27"/>
        <v>1</v>
      </c>
      <c r="F561" s="15">
        <v>1541</v>
      </c>
      <c r="G561" s="15">
        <f>VLOOKUP(F561,'[1]CAT POSPRE'!$A$2:$C$842,2,FALSE)</f>
        <v>511501541</v>
      </c>
      <c r="H561" s="16" t="str">
        <f>VLOOKUP(F561,'[1]CAT POSPRE'!$A$2:$C$842,3,FALSE)</f>
        <v>Prestaciones establecidas por CGT</v>
      </c>
      <c r="I561" s="17">
        <v>10000</v>
      </c>
    </row>
    <row r="562" spans="1:9" x14ac:dyDescent="0.2">
      <c r="A562" s="13">
        <v>1500522</v>
      </c>
      <c r="B562" s="19" t="s">
        <v>136</v>
      </c>
      <c r="C562" s="20" t="s">
        <v>137</v>
      </c>
      <c r="D562" s="20" t="s">
        <v>138</v>
      </c>
      <c r="E562" s="20" t="str">
        <f t="shared" si="27"/>
        <v>2</v>
      </c>
      <c r="F562" s="15">
        <v>2111</v>
      </c>
      <c r="G562" s="15">
        <f>VLOOKUP(F562,'[1]CAT POSPRE'!$A$2:$C$842,2,FALSE)</f>
        <v>512102111</v>
      </c>
      <c r="H562" s="16" t="str">
        <f>VLOOKUP(F562,'[1]CAT POSPRE'!$A$2:$C$842,3,FALSE)</f>
        <v>Materiales y útiles de oficina</v>
      </c>
      <c r="I562" s="17">
        <v>8000</v>
      </c>
    </row>
    <row r="563" spans="1:9" x14ac:dyDescent="0.2">
      <c r="A563" s="13">
        <v>1500522</v>
      </c>
      <c r="B563" s="14" t="s">
        <v>136</v>
      </c>
      <c r="C563" s="13" t="s">
        <v>137</v>
      </c>
      <c r="D563" s="13" t="s">
        <v>138</v>
      </c>
      <c r="E563" s="13" t="str">
        <f t="shared" si="27"/>
        <v>2</v>
      </c>
      <c r="F563" s="15">
        <v>2121</v>
      </c>
      <c r="G563" s="15">
        <f>VLOOKUP(F563,'[1]CAT POSPRE'!$A$2:$C$842,2,FALSE)</f>
        <v>512102121</v>
      </c>
      <c r="H563" s="16" t="str">
        <f>VLOOKUP(F563,'[1]CAT POSPRE'!$A$2:$C$842,3,FALSE)</f>
        <v>Materiales y útiles de impresión y reproducción</v>
      </c>
      <c r="I563" s="17">
        <v>5000</v>
      </c>
    </row>
    <row r="564" spans="1:9" x14ac:dyDescent="0.2">
      <c r="A564" s="13">
        <v>1500522</v>
      </c>
      <c r="B564" s="14" t="s">
        <v>136</v>
      </c>
      <c r="C564" s="13" t="s">
        <v>137</v>
      </c>
      <c r="D564" s="13" t="s">
        <v>138</v>
      </c>
      <c r="E564" s="13" t="str">
        <f t="shared" si="27"/>
        <v>2</v>
      </c>
      <c r="F564" s="15">
        <v>2161</v>
      </c>
      <c r="G564" s="15">
        <f>VLOOKUP(F564,'[1]CAT POSPRE'!$A$2:$C$842,2,FALSE)</f>
        <v>512102161</v>
      </c>
      <c r="H564" s="16" t="str">
        <f>VLOOKUP(F564,'[1]CAT POSPRE'!$A$2:$C$842,3,FALSE)</f>
        <v>Material de limpieza</v>
      </c>
      <c r="I564" s="17">
        <v>3000</v>
      </c>
    </row>
    <row r="565" spans="1:9" x14ac:dyDescent="0.2">
      <c r="A565" s="13">
        <v>1500522</v>
      </c>
      <c r="B565" s="14" t="s">
        <v>136</v>
      </c>
      <c r="C565" s="13" t="s">
        <v>137</v>
      </c>
      <c r="D565" s="13" t="s">
        <v>138</v>
      </c>
      <c r="E565" s="13" t="str">
        <f t="shared" si="27"/>
        <v>2</v>
      </c>
      <c r="F565" s="15">
        <v>2212</v>
      </c>
      <c r="G565" s="15">
        <f>VLOOKUP(F565,'[1]CAT POSPRE'!$A$2:$C$842,2,FALSE)</f>
        <v>512202212</v>
      </c>
      <c r="H565" s="16" t="str">
        <f>VLOOKUP(F565,'[1]CAT POSPRE'!$A$2:$C$842,3,FALSE)</f>
        <v>Prod Alim p pers en instalac de depend y ent</v>
      </c>
      <c r="I565" s="17">
        <v>4000</v>
      </c>
    </row>
    <row r="566" spans="1:9" x14ac:dyDescent="0.2">
      <c r="A566" s="13">
        <v>1500522</v>
      </c>
      <c r="B566" s="14" t="s">
        <v>136</v>
      </c>
      <c r="C566" s="13" t="s">
        <v>137</v>
      </c>
      <c r="D566" s="13" t="s">
        <v>138</v>
      </c>
      <c r="E566" s="13" t="str">
        <f t="shared" si="27"/>
        <v>2</v>
      </c>
      <c r="F566" s="15">
        <v>2491</v>
      </c>
      <c r="G566" s="15">
        <f>VLOOKUP(F566,'[1]CAT POSPRE'!$A$2:$C$842,2,FALSE)</f>
        <v>512402491</v>
      </c>
      <c r="H566" s="16" t="str">
        <f>VLOOKUP(F566,'[1]CAT POSPRE'!$A$2:$C$842,3,FALSE)</f>
        <v>Materiales diversos</v>
      </c>
      <c r="I566" s="17">
        <v>12000</v>
      </c>
    </row>
    <row r="567" spans="1:9" x14ac:dyDescent="0.2">
      <c r="A567" s="13">
        <v>1500522</v>
      </c>
      <c r="B567" s="14" t="s">
        <v>136</v>
      </c>
      <c r="C567" s="13" t="s">
        <v>137</v>
      </c>
      <c r="D567" s="13" t="s">
        <v>138</v>
      </c>
      <c r="E567" s="13" t="str">
        <f t="shared" si="27"/>
        <v>2</v>
      </c>
      <c r="F567" s="15">
        <v>2612</v>
      </c>
      <c r="G567" s="15">
        <f>VLOOKUP(F567,'[1]CAT POSPRE'!$A$2:$C$842,2,FALSE)</f>
        <v>512602612</v>
      </c>
      <c r="H567" s="16" t="str">
        <f>VLOOKUP(F567,'[1]CAT POSPRE'!$A$2:$C$842,3,FALSE)</f>
        <v>Combus Lub y aditivos vehículos Serv Pub</v>
      </c>
      <c r="I567" s="17">
        <v>15000</v>
      </c>
    </row>
    <row r="568" spans="1:9" x14ac:dyDescent="0.2">
      <c r="A568" s="13">
        <v>1500522</v>
      </c>
      <c r="B568" s="14" t="s">
        <v>136</v>
      </c>
      <c r="C568" s="13" t="s">
        <v>137</v>
      </c>
      <c r="D568" s="13" t="s">
        <v>138</v>
      </c>
      <c r="E568" s="13" t="str">
        <f t="shared" si="27"/>
        <v>2</v>
      </c>
      <c r="F568" s="15">
        <v>2911</v>
      </c>
      <c r="G568" s="15">
        <f>VLOOKUP(F568,'[1]CAT POSPRE'!$A$2:$C$842,2,FALSE)</f>
        <v>512902911</v>
      </c>
      <c r="H568" s="16" t="str">
        <f>VLOOKUP(F568,'[1]CAT POSPRE'!$A$2:$C$842,3,FALSE)</f>
        <v>Herramientas menores</v>
      </c>
      <c r="I568" s="17">
        <v>0</v>
      </c>
    </row>
    <row r="569" spans="1:9" x14ac:dyDescent="0.2">
      <c r="A569" s="13">
        <v>1500522</v>
      </c>
      <c r="B569" s="14" t="s">
        <v>136</v>
      </c>
      <c r="C569" s="13" t="s">
        <v>137</v>
      </c>
      <c r="D569" s="13" t="s">
        <v>138</v>
      </c>
      <c r="E569" s="13" t="str">
        <f t="shared" si="27"/>
        <v>2</v>
      </c>
      <c r="F569" s="15">
        <v>2921</v>
      </c>
      <c r="G569" s="15">
        <f>VLOOKUP(F569,'[1]CAT POSPRE'!$A$2:$C$842,2,FALSE)</f>
        <v>512902921</v>
      </c>
      <c r="H569" s="16" t="str">
        <f>VLOOKUP(F569,'[1]CAT POSPRE'!$A$2:$C$842,3,FALSE)</f>
        <v>Refacciones y accesorios menores de edificios</v>
      </c>
      <c r="I569" s="17">
        <v>2000</v>
      </c>
    </row>
    <row r="570" spans="1:9" x14ac:dyDescent="0.2">
      <c r="A570" s="13">
        <v>1500522</v>
      </c>
      <c r="B570" s="14" t="s">
        <v>136</v>
      </c>
      <c r="C570" s="13" t="s">
        <v>137</v>
      </c>
      <c r="D570" s="13" t="s">
        <v>138</v>
      </c>
      <c r="E570" s="13" t="str">
        <f t="shared" si="27"/>
        <v>3</v>
      </c>
      <c r="F570" s="15">
        <v>3111</v>
      </c>
      <c r="G570" s="15">
        <f>VLOOKUP(F570,'[1]CAT POSPRE'!$A$2:$C$842,2,FALSE)</f>
        <v>513103111</v>
      </c>
      <c r="H570" s="16" t="str">
        <f>VLOOKUP(F570,'[1]CAT POSPRE'!$A$2:$C$842,3,FALSE)</f>
        <v>Servicio de energía eléctrica</v>
      </c>
      <c r="I570" s="17">
        <v>160000</v>
      </c>
    </row>
    <row r="571" spans="1:9" x14ac:dyDescent="0.2">
      <c r="A571" s="13">
        <v>1500522</v>
      </c>
      <c r="B571" s="14" t="s">
        <v>136</v>
      </c>
      <c r="C571" s="13" t="s">
        <v>137</v>
      </c>
      <c r="D571" s="13" t="s">
        <v>138</v>
      </c>
      <c r="E571" s="13" t="str">
        <f t="shared" si="27"/>
        <v>3</v>
      </c>
      <c r="F571" s="15">
        <v>3231</v>
      </c>
      <c r="G571" s="15">
        <f>VLOOKUP(F571,'[1]CAT POSPRE'!$A$2:$C$842,2,FALSE)</f>
        <v>513203231</v>
      </c>
      <c r="H571" s="16" t="str">
        <f>VLOOKUP(F571,'[1]CAT POSPRE'!$A$2:$C$842,3,FALSE)</f>
        <v>Arrendam de Mobil y Eq de administración</v>
      </c>
      <c r="I571" s="17">
        <v>3000</v>
      </c>
    </row>
    <row r="572" spans="1:9" x14ac:dyDescent="0.2">
      <c r="A572" s="13">
        <v>1500522</v>
      </c>
      <c r="B572" s="14" t="s">
        <v>136</v>
      </c>
      <c r="C572" s="13" t="s">
        <v>137</v>
      </c>
      <c r="D572" s="13" t="s">
        <v>138</v>
      </c>
      <c r="E572" s="13" t="str">
        <f t="shared" si="27"/>
        <v>3</v>
      </c>
      <c r="F572" s="15">
        <v>3511</v>
      </c>
      <c r="G572" s="15">
        <f>VLOOKUP(F572,'[1]CAT POSPRE'!$A$2:$C$842,2,FALSE)</f>
        <v>513503511</v>
      </c>
      <c r="H572" s="16" t="str">
        <f>VLOOKUP(F572,'[1]CAT POSPRE'!$A$2:$C$842,3,FALSE)</f>
        <v>Conservación y mantenimiento de inmuebles</v>
      </c>
      <c r="I572" s="17">
        <v>15000</v>
      </c>
    </row>
    <row r="573" spans="1:9" x14ac:dyDescent="0.2">
      <c r="A573" s="13">
        <v>1500522</v>
      </c>
      <c r="B573" s="14" t="s">
        <v>136</v>
      </c>
      <c r="C573" s="13" t="s">
        <v>137</v>
      </c>
      <c r="D573" s="13" t="s">
        <v>138</v>
      </c>
      <c r="E573" s="13" t="str">
        <f t="shared" si="27"/>
        <v>3</v>
      </c>
      <c r="F573" s="15">
        <v>3521</v>
      </c>
      <c r="G573" s="15">
        <f>VLOOKUP(F573,'[1]CAT POSPRE'!$A$2:$C$842,2,FALSE)</f>
        <v>513503521</v>
      </c>
      <c r="H573" s="16" t="str">
        <f>VLOOKUP(F573,'[1]CAT POSPRE'!$A$2:$C$842,3,FALSE)</f>
        <v>Instal Rep y mantto  de Mobil y Eq de admon</v>
      </c>
      <c r="I573" s="17">
        <v>5000</v>
      </c>
    </row>
    <row r="574" spans="1:9" x14ac:dyDescent="0.2">
      <c r="A574" s="13">
        <v>1500522</v>
      </c>
      <c r="B574" s="14" t="s">
        <v>136</v>
      </c>
      <c r="C574" s="13" t="s">
        <v>137</v>
      </c>
      <c r="D574" s="13" t="s">
        <v>138</v>
      </c>
      <c r="E574" s="13" t="str">
        <f t="shared" si="27"/>
        <v>3</v>
      </c>
      <c r="F574" s="15">
        <v>3551</v>
      </c>
      <c r="G574" s="15">
        <f>VLOOKUP(F574,'[1]CAT POSPRE'!$A$2:$C$842,2,FALSE)</f>
        <v>513503551</v>
      </c>
      <c r="H574" s="16" t="str">
        <f>VLOOKUP(F574,'[1]CAT POSPRE'!$A$2:$C$842,3,FALSE)</f>
        <v>Mantto y conserv Veh terrestres aéreos mariti</v>
      </c>
      <c r="I574" s="17">
        <v>3000</v>
      </c>
    </row>
    <row r="575" spans="1:9" x14ac:dyDescent="0.2">
      <c r="A575" s="13">
        <v>1500522</v>
      </c>
      <c r="B575" s="19" t="s">
        <v>136</v>
      </c>
      <c r="C575" s="20" t="s">
        <v>137</v>
      </c>
      <c r="D575" s="20" t="s">
        <v>138</v>
      </c>
      <c r="E575" s="20" t="str">
        <f t="shared" si="27"/>
        <v>3</v>
      </c>
      <c r="F575" s="15">
        <v>3751</v>
      </c>
      <c r="G575" s="15">
        <f>VLOOKUP(F575,'[1]CAT POSPRE'!$A$2:$C$842,2,FALSE)</f>
        <v>513703751</v>
      </c>
      <c r="H575" s="16" t="str">
        <f>VLOOKUP(F575,'[1]CAT POSPRE'!$A$2:$C$842,3,FALSE)</f>
        <v>Viáticos nac p Serv pub Desemp funciones ofic</v>
      </c>
      <c r="I575" s="17">
        <v>6000</v>
      </c>
    </row>
    <row r="576" spans="1:9" x14ac:dyDescent="0.2">
      <c r="A576" s="13">
        <v>1500522</v>
      </c>
      <c r="B576" s="14" t="s">
        <v>136</v>
      </c>
      <c r="C576" s="13" t="s">
        <v>137</v>
      </c>
      <c r="D576" s="13" t="s">
        <v>138</v>
      </c>
      <c r="E576" s="13" t="str">
        <f t="shared" si="27"/>
        <v>3</v>
      </c>
      <c r="F576" s="15">
        <v>3791</v>
      </c>
      <c r="G576" s="15">
        <f>VLOOKUP(F576,'[1]CAT POSPRE'!$A$2:$C$842,2,FALSE)</f>
        <v>513703791</v>
      </c>
      <c r="H576" s="16" t="str">
        <f>VLOOKUP(F576,'[1]CAT POSPRE'!$A$2:$C$842,3,FALSE)</f>
        <v>Otros servicios de traslado y hospedaje</v>
      </c>
      <c r="I576" s="17">
        <v>1500</v>
      </c>
    </row>
    <row r="577" spans="1:9" x14ac:dyDescent="0.2">
      <c r="A577" s="13">
        <v>1500522</v>
      </c>
      <c r="B577" s="14" t="s">
        <v>136</v>
      </c>
      <c r="C577" s="13" t="s">
        <v>137</v>
      </c>
      <c r="D577" s="13" t="s">
        <v>138</v>
      </c>
      <c r="E577" s="13" t="str">
        <f t="shared" si="27"/>
        <v>3</v>
      </c>
      <c r="F577" s="15">
        <v>3821</v>
      </c>
      <c r="G577" s="15">
        <f>VLOOKUP(F577,'[1]CAT POSPRE'!$A$2:$C$842,2,FALSE)</f>
        <v>513803821</v>
      </c>
      <c r="H577" s="16" t="str">
        <f>VLOOKUP(F577,'[1]CAT POSPRE'!$A$2:$C$842,3,FALSE)</f>
        <v>Gastos de orden social y cultural</v>
      </c>
      <c r="I577" s="17">
        <v>80000</v>
      </c>
    </row>
    <row r="578" spans="1:9" x14ac:dyDescent="0.2">
      <c r="A578" s="13">
        <v>1500522</v>
      </c>
      <c r="B578" s="14" t="s">
        <v>136</v>
      </c>
      <c r="C578" s="13" t="s">
        <v>137</v>
      </c>
      <c r="D578" s="13" t="s">
        <v>138</v>
      </c>
      <c r="E578" s="13" t="str">
        <f t="shared" si="27"/>
        <v>4</v>
      </c>
      <c r="F578" s="15">
        <v>4411</v>
      </c>
      <c r="G578" s="15">
        <f>VLOOKUP(F578,'[1]CAT POSPRE'!$A$2:$C$842,2,FALSE)</f>
        <v>524104411</v>
      </c>
      <c r="H578" s="16" t="str">
        <f>VLOOKUP(F578,'[1]CAT POSPRE'!$A$2:$C$842,3,FALSE)</f>
        <v>Gtos relac con activ cult, dep y ayudas estraordin</v>
      </c>
      <c r="I578" s="17">
        <v>20000</v>
      </c>
    </row>
    <row r="579" spans="1:9" x14ac:dyDescent="0.2">
      <c r="A579" s="13">
        <v>1500522</v>
      </c>
      <c r="B579" s="14" t="s">
        <v>136</v>
      </c>
      <c r="C579" s="13" t="s">
        <v>137</v>
      </c>
      <c r="D579" s="13" t="s">
        <v>138</v>
      </c>
      <c r="E579" s="13" t="str">
        <f t="shared" si="27"/>
        <v>5</v>
      </c>
      <c r="F579" s="15">
        <v>5111</v>
      </c>
      <c r="G579" s="15">
        <f>VLOOKUP(F579,'[1]CAT POSPRE'!$A$2:$C$842,2,FALSE)</f>
        <v>124115111</v>
      </c>
      <c r="H579" s="16" t="str">
        <f>VLOOKUP(F579,'[1]CAT POSPRE'!$A$2:$C$842,3,FALSE)</f>
        <v>Muebles de oficina y estantería</v>
      </c>
      <c r="I579" s="17">
        <v>0</v>
      </c>
    </row>
    <row r="580" spans="1:9" x14ac:dyDescent="0.2">
      <c r="A580" s="13">
        <v>1500522</v>
      </c>
      <c r="B580" s="19" t="s">
        <v>136</v>
      </c>
      <c r="C580" s="20" t="s">
        <v>137</v>
      </c>
      <c r="D580" s="20" t="s">
        <v>138</v>
      </c>
      <c r="E580" s="20" t="str">
        <f t="shared" si="27"/>
        <v>5</v>
      </c>
      <c r="F580" s="15">
        <v>5151</v>
      </c>
      <c r="G580" s="15">
        <f>VLOOKUP(F580,'[1]CAT POSPRE'!$A$2:$C$842,2,FALSE)</f>
        <v>124135151</v>
      </c>
      <c r="H580" s="16" t="str">
        <f>VLOOKUP(F580,'[1]CAT POSPRE'!$A$2:$C$842,3,FALSE)</f>
        <v>Computadoras y equipo periférico</v>
      </c>
      <c r="I580" s="17">
        <v>0</v>
      </c>
    </row>
    <row r="581" spans="1:9" x14ac:dyDescent="0.2">
      <c r="A581" s="25"/>
      <c r="B581" s="5"/>
      <c r="C581" s="5"/>
      <c r="D581" s="5"/>
      <c r="E581" s="5" t="str">
        <f t="shared" si="27"/>
        <v/>
      </c>
      <c r="F581" s="6"/>
      <c r="G581" s="6"/>
      <c r="H581" s="7" t="s">
        <v>139</v>
      </c>
      <c r="I581" s="8">
        <f t="shared" ref="I581" si="29">I582</f>
        <v>531302.78</v>
      </c>
    </row>
    <row r="582" spans="1:9" x14ac:dyDescent="0.2">
      <c r="A582" s="22"/>
      <c r="B582" s="9"/>
      <c r="C582" s="9"/>
      <c r="D582" s="9"/>
      <c r="E582" s="9" t="str">
        <f t="shared" si="27"/>
        <v/>
      </c>
      <c r="F582" s="10"/>
      <c r="G582" s="10"/>
      <c r="H582" s="11" t="s">
        <v>139</v>
      </c>
      <c r="I582" s="12">
        <f>SUM(I583:I602)</f>
        <v>531302.78</v>
      </c>
    </row>
    <row r="583" spans="1:9" x14ac:dyDescent="0.2">
      <c r="A583" s="13">
        <v>1500522</v>
      </c>
      <c r="B583" s="14" t="s">
        <v>140</v>
      </c>
      <c r="C583" s="13" t="s">
        <v>141</v>
      </c>
      <c r="D583" s="13" t="s">
        <v>142</v>
      </c>
      <c r="E583" s="13" t="str">
        <f t="shared" si="27"/>
        <v>1</v>
      </c>
      <c r="F583" s="15">
        <v>1131</v>
      </c>
      <c r="G583" s="15">
        <f>VLOOKUP(F583,'[1]CAT POSPRE'!$A$2:$C$842,2,FALSE)</f>
        <v>511101131</v>
      </c>
      <c r="H583" s="16" t="str">
        <f>VLOOKUP(F583,'[1]CAT POSPRE'!$A$2:$C$842,3,FALSE)</f>
        <v>Sueldos Base</v>
      </c>
      <c r="I583" s="17">
        <v>328502.23</v>
      </c>
    </row>
    <row r="584" spans="1:9" x14ac:dyDescent="0.2">
      <c r="A584" s="13">
        <v>1500522</v>
      </c>
      <c r="B584" s="14" t="s">
        <v>140</v>
      </c>
      <c r="C584" s="13" t="s">
        <v>141</v>
      </c>
      <c r="D584" s="13" t="s">
        <v>142</v>
      </c>
      <c r="E584" s="13" t="str">
        <f t="shared" si="27"/>
        <v>1</v>
      </c>
      <c r="F584" s="15">
        <v>1312</v>
      </c>
      <c r="G584" s="15">
        <f>VLOOKUP(F584,'[1]CAT POSPRE'!$A$2:$C$842,2,FALSE)</f>
        <v>511301312</v>
      </c>
      <c r="H584" s="16" t="str">
        <f>VLOOKUP(F584,'[1]CAT POSPRE'!$A$2:$C$842,3,FALSE)</f>
        <v>Antigüedad</v>
      </c>
      <c r="I584" s="17">
        <v>10950.07</v>
      </c>
    </row>
    <row r="585" spans="1:9" x14ac:dyDescent="0.2">
      <c r="A585" s="13">
        <v>1500522</v>
      </c>
      <c r="B585" s="14" t="s">
        <v>140</v>
      </c>
      <c r="C585" s="13" t="s">
        <v>141</v>
      </c>
      <c r="D585" s="13" t="s">
        <v>142</v>
      </c>
      <c r="E585" s="13" t="str">
        <f t="shared" si="27"/>
        <v>1</v>
      </c>
      <c r="F585" s="15">
        <v>1321</v>
      </c>
      <c r="G585" s="15">
        <f>VLOOKUP(F585,'[1]CAT POSPRE'!$A$2:$C$842,2,FALSE)</f>
        <v>511301321</v>
      </c>
      <c r="H585" s="16" t="str">
        <f>VLOOKUP(F585,'[1]CAT POSPRE'!$A$2:$C$842,3,FALSE)</f>
        <v>Prima Vacacional</v>
      </c>
      <c r="I585" s="17">
        <v>5475.04</v>
      </c>
    </row>
    <row r="586" spans="1:9" x14ac:dyDescent="0.2">
      <c r="A586" s="13">
        <v>1500522</v>
      </c>
      <c r="B586" s="14" t="s">
        <v>140</v>
      </c>
      <c r="C586" s="13" t="s">
        <v>141</v>
      </c>
      <c r="D586" s="13" t="s">
        <v>142</v>
      </c>
      <c r="E586" s="13" t="str">
        <f t="shared" si="27"/>
        <v>1</v>
      </c>
      <c r="F586" s="15">
        <v>1323</v>
      </c>
      <c r="G586" s="15">
        <f>VLOOKUP(F586,'[1]CAT POSPRE'!$A$2:$C$842,2,FALSE)</f>
        <v>511301323</v>
      </c>
      <c r="H586" s="16" t="str">
        <f>VLOOKUP(F586,'[1]CAT POSPRE'!$A$2:$C$842,3,FALSE)</f>
        <v>Gratificación de fin de año</v>
      </c>
      <c r="I586" s="17">
        <v>36500.25</v>
      </c>
    </row>
    <row r="587" spans="1:9" x14ac:dyDescent="0.2">
      <c r="A587" s="13">
        <v>1500522</v>
      </c>
      <c r="B587" s="19" t="s">
        <v>140</v>
      </c>
      <c r="C587" s="20" t="s">
        <v>141</v>
      </c>
      <c r="D587" s="20" t="s">
        <v>142</v>
      </c>
      <c r="E587" s="20" t="str">
        <f t="shared" si="27"/>
        <v>1</v>
      </c>
      <c r="F587" s="15">
        <v>1531</v>
      </c>
      <c r="G587" s="15">
        <f>VLOOKUP(F587,'[1]CAT POSPRE'!$A$2:$C$842,2,FALSE)</f>
        <v>511501531</v>
      </c>
      <c r="H587" s="16" t="str">
        <f>VLOOKUP(F587,'[1]CAT POSPRE'!$A$2:$C$842,3,FALSE)</f>
        <v>Prestaciones de retiro</v>
      </c>
      <c r="I587" s="17">
        <v>27375.19</v>
      </c>
    </row>
    <row r="588" spans="1:9" x14ac:dyDescent="0.2">
      <c r="A588" s="13">
        <v>1500522</v>
      </c>
      <c r="B588" s="14" t="s">
        <v>140</v>
      </c>
      <c r="C588" s="13" t="s">
        <v>141</v>
      </c>
      <c r="D588" s="13" t="s">
        <v>142</v>
      </c>
      <c r="E588" s="13" t="str">
        <f t="shared" si="27"/>
        <v>1</v>
      </c>
      <c r="F588" s="15">
        <v>1541</v>
      </c>
      <c r="G588" s="15">
        <f>VLOOKUP(F588,'[1]CAT POSPRE'!$A$2:$C$842,2,FALSE)</f>
        <v>511501541</v>
      </c>
      <c r="H588" s="16" t="str">
        <f>VLOOKUP(F588,'[1]CAT POSPRE'!$A$2:$C$842,3,FALSE)</f>
        <v>Prestaciones establecidas por CGT</v>
      </c>
      <c r="I588" s="17">
        <v>10000</v>
      </c>
    </row>
    <row r="589" spans="1:9" x14ac:dyDescent="0.2">
      <c r="A589" s="13">
        <v>1500522</v>
      </c>
      <c r="B589" s="19" t="s">
        <v>140</v>
      </c>
      <c r="C589" s="20" t="s">
        <v>141</v>
      </c>
      <c r="D589" s="20" t="s">
        <v>142</v>
      </c>
      <c r="E589" s="20" t="str">
        <f t="shared" si="27"/>
        <v>2</v>
      </c>
      <c r="F589" s="15">
        <v>2111</v>
      </c>
      <c r="G589" s="15">
        <f>VLOOKUP(F589,'[1]CAT POSPRE'!$A$2:$C$842,2,FALSE)</f>
        <v>512102111</v>
      </c>
      <c r="H589" s="16" t="str">
        <f>VLOOKUP(F589,'[1]CAT POSPRE'!$A$2:$C$842,3,FALSE)</f>
        <v>Materiales y útiles de oficina</v>
      </c>
      <c r="I589" s="17">
        <v>4000</v>
      </c>
    </row>
    <row r="590" spans="1:9" x14ac:dyDescent="0.2">
      <c r="A590" s="13">
        <v>1500522</v>
      </c>
      <c r="B590" s="14" t="s">
        <v>140</v>
      </c>
      <c r="C590" s="13" t="s">
        <v>141</v>
      </c>
      <c r="D590" s="13" t="s">
        <v>142</v>
      </c>
      <c r="E590" s="13" t="str">
        <f t="shared" si="27"/>
        <v>2</v>
      </c>
      <c r="F590" s="15">
        <v>2121</v>
      </c>
      <c r="G590" s="15">
        <f>VLOOKUP(F590,'[1]CAT POSPRE'!$A$2:$C$842,2,FALSE)</f>
        <v>512102121</v>
      </c>
      <c r="H590" s="16" t="str">
        <f>VLOOKUP(F590,'[1]CAT POSPRE'!$A$2:$C$842,3,FALSE)</f>
        <v>Materiales y útiles de impresión y reproducción</v>
      </c>
      <c r="I590" s="17">
        <v>4000</v>
      </c>
    </row>
    <row r="591" spans="1:9" x14ac:dyDescent="0.2">
      <c r="A591" s="13">
        <v>1500522</v>
      </c>
      <c r="B591" s="14" t="s">
        <v>140</v>
      </c>
      <c r="C591" s="13" t="s">
        <v>141</v>
      </c>
      <c r="D591" s="13" t="s">
        <v>142</v>
      </c>
      <c r="E591" s="13" t="str">
        <f t="shared" si="27"/>
        <v>2</v>
      </c>
      <c r="F591" s="15">
        <v>2161</v>
      </c>
      <c r="G591" s="15">
        <f>VLOOKUP(F591,'[1]CAT POSPRE'!$A$2:$C$842,2,FALSE)</f>
        <v>512102161</v>
      </c>
      <c r="H591" s="16" t="str">
        <f>VLOOKUP(F591,'[1]CAT POSPRE'!$A$2:$C$842,3,FALSE)</f>
        <v>Material de limpieza</v>
      </c>
      <c r="I591" s="17">
        <v>8000</v>
      </c>
    </row>
    <row r="592" spans="1:9" x14ac:dyDescent="0.2">
      <c r="A592" s="13">
        <v>1500522</v>
      </c>
      <c r="B592" s="14" t="s">
        <v>140</v>
      </c>
      <c r="C592" s="13" t="s">
        <v>141</v>
      </c>
      <c r="D592" s="13" t="s">
        <v>142</v>
      </c>
      <c r="E592" s="13" t="str">
        <f t="shared" si="27"/>
        <v>2</v>
      </c>
      <c r="F592" s="15">
        <v>2212</v>
      </c>
      <c r="G592" s="15">
        <f>VLOOKUP(F592,'[1]CAT POSPRE'!$A$2:$C$842,2,FALSE)</f>
        <v>512202212</v>
      </c>
      <c r="H592" s="16" t="str">
        <f>VLOOKUP(F592,'[1]CAT POSPRE'!$A$2:$C$842,3,FALSE)</f>
        <v>Prod Alim p pers en instalac de depend y ent</v>
      </c>
      <c r="I592" s="17">
        <v>2500</v>
      </c>
    </row>
    <row r="593" spans="1:9" x14ac:dyDescent="0.2">
      <c r="A593" s="13">
        <v>1500522</v>
      </c>
      <c r="B593" s="14" t="s">
        <v>140</v>
      </c>
      <c r="C593" s="13" t="s">
        <v>141</v>
      </c>
      <c r="D593" s="13" t="s">
        <v>142</v>
      </c>
      <c r="E593" s="13" t="str">
        <f t="shared" si="27"/>
        <v>2</v>
      </c>
      <c r="F593" s="15">
        <v>2491</v>
      </c>
      <c r="G593" s="15">
        <f>VLOOKUP(F593,'[1]CAT POSPRE'!$A$2:$C$842,2,FALSE)</f>
        <v>512402491</v>
      </c>
      <c r="H593" s="16" t="str">
        <f>VLOOKUP(F593,'[1]CAT POSPRE'!$A$2:$C$842,3,FALSE)</f>
        <v>Materiales diversos</v>
      </c>
      <c r="I593" s="17">
        <v>0</v>
      </c>
    </row>
    <row r="594" spans="1:9" x14ac:dyDescent="0.2">
      <c r="A594" s="13">
        <v>1500522</v>
      </c>
      <c r="B594" s="14" t="s">
        <v>140</v>
      </c>
      <c r="C594" s="13" t="s">
        <v>141</v>
      </c>
      <c r="D594" s="13" t="s">
        <v>142</v>
      </c>
      <c r="E594" s="13" t="str">
        <f t="shared" si="27"/>
        <v>2</v>
      </c>
      <c r="F594" s="15">
        <v>2612</v>
      </c>
      <c r="G594" s="15">
        <f>VLOOKUP(F594,'[1]CAT POSPRE'!$A$2:$C$842,2,FALSE)</f>
        <v>512602612</v>
      </c>
      <c r="H594" s="16" t="str">
        <f>VLOOKUP(F594,'[1]CAT POSPRE'!$A$2:$C$842,3,FALSE)</f>
        <v>Combus Lub y aditivos vehículos Serv Pub</v>
      </c>
      <c r="I594" s="17">
        <v>15000</v>
      </c>
    </row>
    <row r="595" spans="1:9" x14ac:dyDescent="0.2">
      <c r="A595" s="13">
        <v>1500522</v>
      </c>
      <c r="B595" s="14" t="s">
        <v>140</v>
      </c>
      <c r="C595" s="13" t="s">
        <v>141</v>
      </c>
      <c r="D595" s="13" t="s">
        <v>142</v>
      </c>
      <c r="E595" s="13" t="str">
        <f t="shared" si="27"/>
        <v>3</v>
      </c>
      <c r="F595" s="15">
        <v>3111</v>
      </c>
      <c r="G595" s="15">
        <f>VLOOKUP(F595,'[1]CAT POSPRE'!$A$2:$C$842,2,FALSE)</f>
        <v>513103111</v>
      </c>
      <c r="H595" s="16" t="str">
        <f>VLOOKUP(F595,'[1]CAT POSPRE'!$A$2:$C$842,3,FALSE)</f>
        <v>Servicio de energía eléctrica</v>
      </c>
      <c r="I595" s="17">
        <v>35000</v>
      </c>
    </row>
    <row r="596" spans="1:9" x14ac:dyDescent="0.2">
      <c r="A596" s="13">
        <v>1500522</v>
      </c>
      <c r="B596" s="14" t="s">
        <v>140</v>
      </c>
      <c r="C596" s="13" t="s">
        <v>141</v>
      </c>
      <c r="D596" s="13" t="s">
        <v>142</v>
      </c>
      <c r="E596" s="13" t="str">
        <f t="shared" si="27"/>
        <v>3</v>
      </c>
      <c r="F596" s="15">
        <v>3231</v>
      </c>
      <c r="G596" s="15">
        <f>VLOOKUP(F596,'[1]CAT POSPRE'!$A$2:$C$842,2,FALSE)</f>
        <v>513203231</v>
      </c>
      <c r="H596" s="16" t="str">
        <f>VLOOKUP(F596,'[1]CAT POSPRE'!$A$2:$C$842,3,FALSE)</f>
        <v>Arrendam de Mobil y Eq de administración</v>
      </c>
      <c r="I596" s="17">
        <v>4000</v>
      </c>
    </row>
    <row r="597" spans="1:9" x14ac:dyDescent="0.2">
      <c r="A597" s="13">
        <v>1500522</v>
      </c>
      <c r="B597" s="19" t="s">
        <v>140</v>
      </c>
      <c r="C597" s="20" t="s">
        <v>141</v>
      </c>
      <c r="D597" s="20" t="s">
        <v>142</v>
      </c>
      <c r="E597" s="20" t="str">
        <f t="shared" si="27"/>
        <v>3</v>
      </c>
      <c r="F597" s="15">
        <v>3551</v>
      </c>
      <c r="G597" s="15">
        <f>VLOOKUP(F597,'[1]CAT POSPRE'!$A$2:$C$842,2,FALSE)</f>
        <v>513503551</v>
      </c>
      <c r="H597" s="16" t="str">
        <f>VLOOKUP(F597,'[1]CAT POSPRE'!$A$2:$C$842,3,FALSE)</f>
        <v>Mantto y conserv Veh terrestres aéreos mariti</v>
      </c>
      <c r="I597" s="17">
        <v>20000</v>
      </c>
    </row>
    <row r="598" spans="1:9" x14ac:dyDescent="0.2">
      <c r="A598" s="13">
        <v>1500522</v>
      </c>
      <c r="B598" s="19" t="s">
        <v>140</v>
      </c>
      <c r="C598" s="20" t="s">
        <v>141</v>
      </c>
      <c r="D598" s="20" t="s">
        <v>142</v>
      </c>
      <c r="E598" s="20" t="str">
        <f t="shared" si="27"/>
        <v>3</v>
      </c>
      <c r="F598" s="15">
        <v>3751</v>
      </c>
      <c r="G598" s="15">
        <f>VLOOKUP(F598,'[1]CAT POSPRE'!$A$2:$C$842,2,FALSE)</f>
        <v>513703751</v>
      </c>
      <c r="H598" s="16" t="str">
        <f>VLOOKUP(F598,'[1]CAT POSPRE'!$A$2:$C$842,3,FALSE)</f>
        <v>Viáticos nac p Serv pub Desemp funciones ofic</v>
      </c>
      <c r="I598" s="17">
        <v>4000</v>
      </c>
    </row>
    <row r="599" spans="1:9" x14ac:dyDescent="0.2">
      <c r="A599" s="13">
        <v>1500522</v>
      </c>
      <c r="B599" s="19" t="s">
        <v>140</v>
      </c>
      <c r="C599" s="20" t="s">
        <v>141</v>
      </c>
      <c r="D599" s="20" t="s">
        <v>142</v>
      </c>
      <c r="E599" s="20" t="str">
        <f t="shared" si="27"/>
        <v>3</v>
      </c>
      <c r="F599" s="15">
        <v>3791</v>
      </c>
      <c r="G599" s="15">
        <f>VLOOKUP(F599,'[1]CAT POSPRE'!$A$2:$C$842,2,FALSE)</f>
        <v>513703791</v>
      </c>
      <c r="H599" s="16" t="str">
        <f>VLOOKUP(F599,'[1]CAT POSPRE'!$A$2:$C$842,3,FALSE)</f>
        <v>Otros servicios de traslado y hospedaje</v>
      </c>
      <c r="I599" s="17">
        <v>1000</v>
      </c>
    </row>
    <row r="600" spans="1:9" x14ac:dyDescent="0.2">
      <c r="A600" s="13">
        <v>1500522</v>
      </c>
      <c r="B600" s="14" t="s">
        <v>140</v>
      </c>
      <c r="C600" s="13" t="s">
        <v>141</v>
      </c>
      <c r="D600" s="13" t="s">
        <v>142</v>
      </c>
      <c r="E600" s="13" t="str">
        <f t="shared" si="27"/>
        <v>3</v>
      </c>
      <c r="F600" s="15">
        <v>3821</v>
      </c>
      <c r="G600" s="15">
        <f>VLOOKUP(F600,'[1]CAT POSPRE'!$A$2:$C$842,2,FALSE)</f>
        <v>513803821</v>
      </c>
      <c r="H600" s="16" t="str">
        <f>VLOOKUP(F600,'[1]CAT POSPRE'!$A$2:$C$842,3,FALSE)</f>
        <v>Gastos de orden social y cultural</v>
      </c>
      <c r="I600" s="17">
        <v>15000</v>
      </c>
    </row>
    <row r="601" spans="1:9" x14ac:dyDescent="0.2">
      <c r="A601" s="13">
        <v>1500522</v>
      </c>
      <c r="B601" s="14" t="s">
        <v>140</v>
      </c>
      <c r="C601" s="13" t="s">
        <v>141</v>
      </c>
      <c r="D601" s="13" t="s">
        <v>142</v>
      </c>
      <c r="E601" s="13" t="str">
        <f t="shared" si="27"/>
        <v>5</v>
      </c>
      <c r="F601" s="15">
        <v>5111</v>
      </c>
      <c r="G601" s="15">
        <f>VLOOKUP(F601,'[1]CAT POSPRE'!$A$2:$C$842,2,FALSE)</f>
        <v>124115111</v>
      </c>
      <c r="H601" s="16" t="str">
        <f>VLOOKUP(F601,'[1]CAT POSPRE'!$A$2:$C$842,3,FALSE)</f>
        <v>Muebles de oficina y estantería</v>
      </c>
      <c r="I601" s="17">
        <v>0</v>
      </c>
    </row>
    <row r="602" spans="1:9" x14ac:dyDescent="0.2">
      <c r="A602" s="13">
        <v>1500522</v>
      </c>
      <c r="B602" s="14" t="s">
        <v>140</v>
      </c>
      <c r="C602" s="13" t="s">
        <v>141</v>
      </c>
      <c r="D602" s="13" t="s">
        <v>142</v>
      </c>
      <c r="E602" s="13" t="str">
        <f t="shared" si="27"/>
        <v>5</v>
      </c>
      <c r="F602" s="15">
        <v>5151</v>
      </c>
      <c r="G602" s="15">
        <f>VLOOKUP(F602,'[1]CAT POSPRE'!$A$2:$C$842,2,FALSE)</f>
        <v>124135151</v>
      </c>
      <c r="H602" s="16" t="str">
        <f>VLOOKUP(F602,'[1]CAT POSPRE'!$A$2:$C$842,3,FALSE)</f>
        <v>Computadoras y equipo periférico</v>
      </c>
      <c r="I602" s="17">
        <v>0</v>
      </c>
    </row>
    <row r="603" spans="1:9" x14ac:dyDescent="0.2">
      <c r="A603" s="25"/>
      <c r="B603" s="5"/>
      <c r="C603" s="5"/>
      <c r="D603" s="5"/>
      <c r="E603" s="5" t="str">
        <f t="shared" si="27"/>
        <v/>
      </c>
      <c r="F603" s="6"/>
      <c r="G603" s="6"/>
      <c r="H603" s="7" t="s">
        <v>143</v>
      </c>
      <c r="I603" s="8">
        <f t="shared" ref="I603" si="30">I604</f>
        <v>674240.2</v>
      </c>
    </row>
    <row r="604" spans="1:9" x14ac:dyDescent="0.2">
      <c r="A604" s="22"/>
      <c r="B604" s="9"/>
      <c r="C604" s="9"/>
      <c r="D604" s="9"/>
      <c r="E604" s="9" t="str">
        <f t="shared" si="27"/>
        <v/>
      </c>
      <c r="F604" s="10"/>
      <c r="G604" s="10"/>
      <c r="H604" s="11" t="s">
        <v>143</v>
      </c>
      <c r="I604" s="12">
        <f>SUM(I605:I634)</f>
        <v>674240.2</v>
      </c>
    </row>
    <row r="605" spans="1:9" x14ac:dyDescent="0.2">
      <c r="A605" s="13">
        <v>1500522</v>
      </c>
      <c r="B605" s="14" t="s">
        <v>144</v>
      </c>
      <c r="C605" s="13" t="s">
        <v>145</v>
      </c>
      <c r="D605" s="13" t="s">
        <v>146</v>
      </c>
      <c r="E605" s="13" t="str">
        <f t="shared" si="27"/>
        <v>1</v>
      </c>
      <c r="F605" s="15">
        <v>1131</v>
      </c>
      <c r="G605" s="15">
        <f>VLOOKUP(F605,'[1]CAT POSPRE'!$A$2:$C$842,2,FALSE)</f>
        <v>511101131</v>
      </c>
      <c r="H605" s="16" t="str">
        <f>VLOOKUP(F605,'[1]CAT POSPRE'!$A$2:$C$842,3,FALSE)</f>
        <v>Sueldos Base</v>
      </c>
      <c r="I605" s="17">
        <v>404791.24</v>
      </c>
    </row>
    <row r="606" spans="1:9" x14ac:dyDescent="0.2">
      <c r="A606" s="13">
        <v>1500522</v>
      </c>
      <c r="B606" s="19" t="s">
        <v>144</v>
      </c>
      <c r="C606" s="20" t="s">
        <v>145</v>
      </c>
      <c r="D606" s="20" t="s">
        <v>146</v>
      </c>
      <c r="E606" s="20" t="str">
        <f t="shared" si="27"/>
        <v>1</v>
      </c>
      <c r="F606" s="15">
        <v>1221</v>
      </c>
      <c r="G606" s="15">
        <f>VLOOKUP(F606,'[1]CAT POSPRE'!$A$2:$C$842,2,FALSE)</f>
        <v>511201221</v>
      </c>
      <c r="H606" s="16" t="str">
        <f>VLOOKUP(F606,'[1]CAT POSPRE'!$A$2:$C$842,3,FALSE)</f>
        <v>Remuneraciones para eventuales</v>
      </c>
      <c r="I606" s="17">
        <v>5000</v>
      </c>
    </row>
    <row r="607" spans="1:9" x14ac:dyDescent="0.2">
      <c r="A607" s="13">
        <v>1500522</v>
      </c>
      <c r="B607" s="14" t="s">
        <v>144</v>
      </c>
      <c r="C607" s="13" t="s">
        <v>145</v>
      </c>
      <c r="D607" s="13" t="s">
        <v>146</v>
      </c>
      <c r="E607" s="13" t="str">
        <f t="shared" si="27"/>
        <v>1</v>
      </c>
      <c r="F607" s="15">
        <v>1312</v>
      </c>
      <c r="G607" s="15">
        <f>VLOOKUP(F607,'[1]CAT POSPRE'!$A$2:$C$842,2,FALSE)</f>
        <v>511301312</v>
      </c>
      <c r="H607" s="16" t="str">
        <f>VLOOKUP(F607,'[1]CAT POSPRE'!$A$2:$C$842,3,FALSE)</f>
        <v>Antigüedad</v>
      </c>
      <c r="I607" s="17">
        <v>13493.04</v>
      </c>
    </row>
    <row r="608" spans="1:9" x14ac:dyDescent="0.2">
      <c r="A608" s="13">
        <v>1500522</v>
      </c>
      <c r="B608" s="14" t="s">
        <v>144</v>
      </c>
      <c r="C608" s="13" t="s">
        <v>145</v>
      </c>
      <c r="D608" s="13" t="s">
        <v>146</v>
      </c>
      <c r="E608" s="13" t="str">
        <f t="shared" si="27"/>
        <v>1</v>
      </c>
      <c r="F608" s="15">
        <v>1321</v>
      </c>
      <c r="G608" s="15">
        <f>VLOOKUP(F608,'[1]CAT POSPRE'!$A$2:$C$842,2,FALSE)</f>
        <v>511301321</v>
      </c>
      <c r="H608" s="16" t="str">
        <f>VLOOKUP(F608,'[1]CAT POSPRE'!$A$2:$C$842,3,FALSE)</f>
        <v>Prima Vacacional</v>
      </c>
      <c r="I608" s="17">
        <v>6746.52</v>
      </c>
    </row>
    <row r="609" spans="1:9" x14ac:dyDescent="0.2">
      <c r="A609" s="13">
        <v>1500522</v>
      </c>
      <c r="B609" s="14" t="s">
        <v>144</v>
      </c>
      <c r="C609" s="13" t="s">
        <v>145</v>
      </c>
      <c r="D609" s="13" t="s">
        <v>146</v>
      </c>
      <c r="E609" s="13" t="str">
        <f t="shared" si="27"/>
        <v>1</v>
      </c>
      <c r="F609" s="15">
        <v>1323</v>
      </c>
      <c r="G609" s="15">
        <f>VLOOKUP(F609,'[1]CAT POSPRE'!$A$2:$C$842,2,FALSE)</f>
        <v>511301323</v>
      </c>
      <c r="H609" s="16" t="str">
        <f>VLOOKUP(F609,'[1]CAT POSPRE'!$A$2:$C$842,3,FALSE)</f>
        <v>Gratificación de fin de año</v>
      </c>
      <c r="I609" s="17">
        <v>44976.800000000003</v>
      </c>
    </row>
    <row r="610" spans="1:9" x14ac:dyDescent="0.2">
      <c r="A610" s="13">
        <v>1500522</v>
      </c>
      <c r="B610" s="14" t="s">
        <v>144</v>
      </c>
      <c r="C610" s="13" t="s">
        <v>145</v>
      </c>
      <c r="D610" s="13" t="s">
        <v>146</v>
      </c>
      <c r="E610" s="13" t="str">
        <f t="shared" si="27"/>
        <v>1</v>
      </c>
      <c r="F610" s="15">
        <v>1531</v>
      </c>
      <c r="G610" s="15">
        <f>VLOOKUP(F610,'[1]CAT POSPRE'!$A$2:$C$842,2,FALSE)</f>
        <v>511501531</v>
      </c>
      <c r="H610" s="16" t="str">
        <f>VLOOKUP(F610,'[1]CAT POSPRE'!$A$2:$C$842,3,FALSE)</f>
        <v>Prestaciones de retiro</v>
      </c>
      <c r="I610" s="17">
        <v>33732.6</v>
      </c>
    </row>
    <row r="611" spans="1:9" x14ac:dyDescent="0.2">
      <c r="A611" s="13">
        <v>1500522</v>
      </c>
      <c r="B611" s="19" t="s">
        <v>144</v>
      </c>
      <c r="C611" s="20" t="s">
        <v>145</v>
      </c>
      <c r="D611" s="20" t="s">
        <v>146</v>
      </c>
      <c r="E611" s="20" t="str">
        <f t="shared" si="27"/>
        <v>1</v>
      </c>
      <c r="F611" s="15">
        <v>1541</v>
      </c>
      <c r="G611" s="15">
        <f>VLOOKUP(F611,'[1]CAT POSPRE'!$A$2:$C$842,2,FALSE)</f>
        <v>511501541</v>
      </c>
      <c r="H611" s="16" t="str">
        <f>VLOOKUP(F611,'[1]CAT POSPRE'!$A$2:$C$842,3,FALSE)</f>
        <v>Prestaciones establecidas por CGT</v>
      </c>
      <c r="I611" s="17">
        <v>10000</v>
      </c>
    </row>
    <row r="612" spans="1:9" x14ac:dyDescent="0.2">
      <c r="A612" s="13">
        <v>1500522</v>
      </c>
      <c r="B612" s="14" t="s">
        <v>144</v>
      </c>
      <c r="C612" s="13" t="s">
        <v>145</v>
      </c>
      <c r="D612" s="13" t="s">
        <v>146</v>
      </c>
      <c r="E612" s="13" t="str">
        <f t="shared" si="27"/>
        <v>2</v>
      </c>
      <c r="F612" s="15">
        <v>2111</v>
      </c>
      <c r="G612" s="15">
        <f>VLOOKUP(F612,'[1]CAT POSPRE'!$A$2:$C$842,2,FALSE)</f>
        <v>512102111</v>
      </c>
      <c r="H612" s="16" t="str">
        <f>VLOOKUP(F612,'[1]CAT POSPRE'!$A$2:$C$842,3,FALSE)</f>
        <v>Materiales y útiles de oficina</v>
      </c>
      <c r="I612" s="17">
        <v>5000</v>
      </c>
    </row>
    <row r="613" spans="1:9" x14ac:dyDescent="0.2">
      <c r="A613" s="13">
        <v>1500522</v>
      </c>
      <c r="B613" s="14" t="s">
        <v>144</v>
      </c>
      <c r="C613" s="13" t="s">
        <v>145</v>
      </c>
      <c r="D613" s="13" t="s">
        <v>146</v>
      </c>
      <c r="E613" s="13" t="str">
        <f t="shared" si="27"/>
        <v>2</v>
      </c>
      <c r="F613" s="15">
        <v>2121</v>
      </c>
      <c r="G613" s="15">
        <f>VLOOKUP(F613,'[1]CAT POSPRE'!$A$2:$C$842,2,FALSE)</f>
        <v>512102121</v>
      </c>
      <c r="H613" s="16" t="str">
        <f>VLOOKUP(F613,'[1]CAT POSPRE'!$A$2:$C$842,3,FALSE)</f>
        <v>Materiales y útiles de impresión y reproducción</v>
      </c>
      <c r="I613" s="17">
        <v>7000</v>
      </c>
    </row>
    <row r="614" spans="1:9" x14ac:dyDescent="0.2">
      <c r="A614" s="13">
        <v>1500522</v>
      </c>
      <c r="B614" s="14" t="s">
        <v>144</v>
      </c>
      <c r="C614" s="13" t="s">
        <v>145</v>
      </c>
      <c r="D614" s="13" t="s">
        <v>146</v>
      </c>
      <c r="E614" s="13" t="str">
        <f t="shared" si="27"/>
        <v>2</v>
      </c>
      <c r="F614" s="15">
        <v>2141</v>
      </c>
      <c r="G614" s="15">
        <f>VLOOKUP(F614,'[1]CAT POSPRE'!$A$2:$C$842,2,FALSE)</f>
        <v>512102141</v>
      </c>
      <c r="H614" s="16" t="str">
        <f>VLOOKUP(F614,'[1]CAT POSPRE'!$A$2:$C$842,3,FALSE)</f>
        <v>Mat y útiles de tecnologías de la Info y Com</v>
      </c>
      <c r="I614" s="17">
        <v>2000</v>
      </c>
    </row>
    <row r="615" spans="1:9" x14ac:dyDescent="0.2">
      <c r="A615" s="13">
        <v>1500522</v>
      </c>
      <c r="B615" s="14" t="s">
        <v>144</v>
      </c>
      <c r="C615" s="13" t="s">
        <v>145</v>
      </c>
      <c r="D615" s="13" t="s">
        <v>146</v>
      </c>
      <c r="E615" s="13" t="str">
        <f t="shared" si="27"/>
        <v>2</v>
      </c>
      <c r="F615" s="15">
        <v>2212</v>
      </c>
      <c r="G615" s="15">
        <f>VLOOKUP(F615,'[1]CAT POSPRE'!$A$2:$C$842,2,FALSE)</f>
        <v>512202212</v>
      </c>
      <c r="H615" s="16" t="str">
        <f>VLOOKUP(F615,'[1]CAT POSPRE'!$A$2:$C$842,3,FALSE)</f>
        <v>Prod Alim p pers en instalac de depend y ent</v>
      </c>
      <c r="I615" s="17">
        <v>6000</v>
      </c>
    </row>
    <row r="616" spans="1:9" x14ac:dyDescent="0.2">
      <c r="A616" s="13">
        <v>1500522</v>
      </c>
      <c r="B616" s="19" t="s">
        <v>144</v>
      </c>
      <c r="C616" s="20" t="s">
        <v>145</v>
      </c>
      <c r="D616" s="20" t="s">
        <v>146</v>
      </c>
      <c r="E616" s="20" t="str">
        <f t="shared" si="27"/>
        <v>2</v>
      </c>
      <c r="F616" s="15">
        <v>2421</v>
      </c>
      <c r="G616" s="15">
        <f>VLOOKUP(F616,'[1]CAT POSPRE'!$A$2:$C$842,2,FALSE)</f>
        <v>512402421</v>
      </c>
      <c r="H616" s="16" t="str">
        <f>VLOOKUP(F616,'[1]CAT POSPRE'!$A$2:$C$842,3,FALSE)</f>
        <v>Materiales de construcción de concreto</v>
      </c>
      <c r="I616" s="17">
        <v>1000</v>
      </c>
    </row>
    <row r="617" spans="1:9" x14ac:dyDescent="0.2">
      <c r="A617" s="13">
        <v>1500522</v>
      </c>
      <c r="B617" s="14" t="s">
        <v>144</v>
      </c>
      <c r="C617" s="13" t="s">
        <v>145</v>
      </c>
      <c r="D617" s="13" t="s">
        <v>146</v>
      </c>
      <c r="E617" s="13" t="str">
        <f t="shared" ref="E617:E680" si="31">MID(F617,1,1)</f>
        <v>2</v>
      </c>
      <c r="F617" s="15">
        <v>2461</v>
      </c>
      <c r="G617" s="15">
        <f>VLOOKUP(F617,'[1]CAT POSPRE'!$A$2:$C$842,2,FALSE)</f>
        <v>512402461</v>
      </c>
      <c r="H617" s="16" t="str">
        <f>VLOOKUP(F617,'[1]CAT POSPRE'!$A$2:$C$842,3,FALSE)</f>
        <v>Material eléctrico y electrónico</v>
      </c>
      <c r="I617" s="17">
        <v>1000</v>
      </c>
    </row>
    <row r="618" spans="1:9" x14ac:dyDescent="0.2">
      <c r="A618" s="13">
        <v>1500522</v>
      </c>
      <c r="B618" s="14" t="s">
        <v>144</v>
      </c>
      <c r="C618" s="13" t="s">
        <v>145</v>
      </c>
      <c r="D618" s="13" t="s">
        <v>146</v>
      </c>
      <c r="E618" s="13" t="str">
        <f t="shared" si="31"/>
        <v>2</v>
      </c>
      <c r="F618" s="15">
        <v>2471</v>
      </c>
      <c r="G618" s="15">
        <f>VLOOKUP(F618,'[1]CAT POSPRE'!$A$2:$C$842,2,FALSE)</f>
        <v>512402471</v>
      </c>
      <c r="H618" s="16" t="str">
        <f>VLOOKUP(F618,'[1]CAT POSPRE'!$A$2:$C$842,3,FALSE)</f>
        <v>Estructuras y manufacturas</v>
      </c>
      <c r="I618" s="17">
        <v>5000</v>
      </c>
    </row>
    <row r="619" spans="1:9" x14ac:dyDescent="0.2">
      <c r="A619" s="13">
        <v>1500522</v>
      </c>
      <c r="B619" s="14" t="s">
        <v>144</v>
      </c>
      <c r="C619" s="13" t="s">
        <v>145</v>
      </c>
      <c r="D619" s="13" t="s">
        <v>146</v>
      </c>
      <c r="E619" s="13" t="str">
        <f t="shared" si="31"/>
        <v>2</v>
      </c>
      <c r="F619" s="15">
        <v>2491</v>
      </c>
      <c r="G619" s="15">
        <f>VLOOKUP(F619,'[1]CAT POSPRE'!$A$2:$C$842,2,FALSE)</f>
        <v>512402491</v>
      </c>
      <c r="H619" s="16" t="str">
        <f>VLOOKUP(F619,'[1]CAT POSPRE'!$A$2:$C$842,3,FALSE)</f>
        <v>Materiales diversos</v>
      </c>
      <c r="I619" s="17">
        <v>6000</v>
      </c>
    </row>
    <row r="620" spans="1:9" x14ac:dyDescent="0.2">
      <c r="A620" s="13">
        <v>1500522</v>
      </c>
      <c r="B620" s="14" t="s">
        <v>144</v>
      </c>
      <c r="C620" s="13" t="s">
        <v>145</v>
      </c>
      <c r="D620" s="13" t="s">
        <v>146</v>
      </c>
      <c r="E620" s="13" t="str">
        <f t="shared" si="31"/>
        <v>2</v>
      </c>
      <c r="F620" s="15">
        <v>2612</v>
      </c>
      <c r="G620" s="15">
        <f>VLOOKUP(F620,'[1]CAT POSPRE'!$A$2:$C$842,2,FALSE)</f>
        <v>512602612</v>
      </c>
      <c r="H620" s="16" t="str">
        <f>VLOOKUP(F620,'[1]CAT POSPRE'!$A$2:$C$842,3,FALSE)</f>
        <v>Combus Lub y aditivos vehículos Serv Pub</v>
      </c>
      <c r="I620" s="17">
        <v>28000</v>
      </c>
    </row>
    <row r="621" spans="1:9" x14ac:dyDescent="0.2">
      <c r="A621" s="13">
        <v>1500522</v>
      </c>
      <c r="B621" s="14" t="s">
        <v>144</v>
      </c>
      <c r="C621" s="13" t="s">
        <v>145</v>
      </c>
      <c r="D621" s="13" t="s">
        <v>146</v>
      </c>
      <c r="E621" s="13" t="str">
        <f t="shared" si="31"/>
        <v>2</v>
      </c>
      <c r="F621" s="15">
        <v>2711</v>
      </c>
      <c r="G621" s="15">
        <f>VLOOKUP(F621,'[1]CAT POSPRE'!$A$2:$C$842,2,FALSE)</f>
        <v>512702711</v>
      </c>
      <c r="H621" s="16" t="str">
        <f>VLOOKUP(F621,'[1]CAT POSPRE'!$A$2:$C$842,3,FALSE)</f>
        <v>Vestuario y uniformes</v>
      </c>
      <c r="I621" s="17">
        <v>5000</v>
      </c>
    </row>
    <row r="622" spans="1:9" x14ac:dyDescent="0.2">
      <c r="A622" s="13">
        <v>1500522</v>
      </c>
      <c r="B622" s="14" t="s">
        <v>144</v>
      </c>
      <c r="C622" s="13" t="s">
        <v>145</v>
      </c>
      <c r="D622" s="13" t="s">
        <v>146</v>
      </c>
      <c r="E622" s="13" t="str">
        <f t="shared" si="31"/>
        <v>2</v>
      </c>
      <c r="F622" s="15">
        <v>2911</v>
      </c>
      <c r="G622" s="15">
        <f>VLOOKUP(F622,'[1]CAT POSPRE'!$A$2:$C$842,2,FALSE)</f>
        <v>512902911</v>
      </c>
      <c r="H622" s="16" t="str">
        <f>VLOOKUP(F622,'[1]CAT POSPRE'!$A$2:$C$842,3,FALSE)</f>
        <v>Herramientas menores</v>
      </c>
      <c r="I622" s="17">
        <v>6000</v>
      </c>
    </row>
    <row r="623" spans="1:9" x14ac:dyDescent="0.2">
      <c r="A623" s="13">
        <v>1500522</v>
      </c>
      <c r="B623" s="14" t="s">
        <v>144</v>
      </c>
      <c r="C623" s="13" t="s">
        <v>145</v>
      </c>
      <c r="D623" s="13" t="s">
        <v>146</v>
      </c>
      <c r="E623" s="13" t="str">
        <f t="shared" si="31"/>
        <v>2</v>
      </c>
      <c r="F623" s="15">
        <v>2981</v>
      </c>
      <c r="G623" s="15">
        <f>VLOOKUP(F623,'[1]CAT POSPRE'!$A$2:$C$842,2,FALSE)</f>
        <v>512902981</v>
      </c>
      <c r="H623" s="16" t="str">
        <f>VLOOKUP(F623,'[1]CAT POSPRE'!$A$2:$C$842,3,FALSE)</f>
        <v>Ref y Acces menores de maquinaria y otros Equip</v>
      </c>
      <c r="I623" s="17">
        <v>2000</v>
      </c>
    </row>
    <row r="624" spans="1:9" x14ac:dyDescent="0.2">
      <c r="A624" s="13">
        <v>1500522</v>
      </c>
      <c r="B624" s="14" t="s">
        <v>144</v>
      </c>
      <c r="C624" s="13" t="s">
        <v>145</v>
      </c>
      <c r="D624" s="13" t="s">
        <v>146</v>
      </c>
      <c r="E624" s="13" t="str">
        <f t="shared" si="31"/>
        <v>3</v>
      </c>
      <c r="F624" s="15">
        <v>3231</v>
      </c>
      <c r="G624" s="15">
        <f>VLOOKUP(F624,'[1]CAT POSPRE'!$A$2:$C$842,2,FALSE)</f>
        <v>513203231</v>
      </c>
      <c r="H624" s="16" t="str">
        <f>VLOOKUP(F624,'[1]CAT POSPRE'!$A$2:$C$842,3,FALSE)</f>
        <v>Arrendam de Mobil y Eq de administración</v>
      </c>
      <c r="I624" s="17">
        <v>1000</v>
      </c>
    </row>
    <row r="625" spans="1:9" x14ac:dyDescent="0.2">
      <c r="A625" s="13">
        <v>1500522</v>
      </c>
      <c r="B625" s="14" t="s">
        <v>144</v>
      </c>
      <c r="C625" s="13" t="s">
        <v>145</v>
      </c>
      <c r="D625" s="13" t="s">
        <v>146</v>
      </c>
      <c r="E625" s="13" t="str">
        <f t="shared" si="31"/>
        <v>3</v>
      </c>
      <c r="F625" s="15">
        <v>3261</v>
      </c>
      <c r="G625" s="15">
        <f>VLOOKUP(F625,'[1]CAT POSPRE'!$A$2:$C$842,2,FALSE)</f>
        <v>513203261</v>
      </c>
      <c r="H625" s="16" t="str">
        <f>VLOOKUP(F625,'[1]CAT POSPRE'!$A$2:$C$842,3,FALSE)</f>
        <v>Arrendamiento de maquinaria y equipo</v>
      </c>
      <c r="I625" s="17">
        <v>2500</v>
      </c>
    </row>
    <row r="626" spans="1:9" x14ac:dyDescent="0.2">
      <c r="A626" s="13">
        <v>1500522</v>
      </c>
      <c r="B626" s="14" t="s">
        <v>144</v>
      </c>
      <c r="C626" s="13" t="s">
        <v>145</v>
      </c>
      <c r="D626" s="13" t="s">
        <v>146</v>
      </c>
      <c r="E626" s="13" t="str">
        <f t="shared" si="31"/>
        <v>3</v>
      </c>
      <c r="F626" s="15">
        <v>3451</v>
      </c>
      <c r="G626" s="15">
        <f>VLOOKUP(F626,'[1]CAT POSPRE'!$A$2:$C$842,2,FALSE)</f>
        <v>513403451</v>
      </c>
      <c r="H626" s="16" t="str">
        <f>VLOOKUP(F626,'[1]CAT POSPRE'!$A$2:$C$842,3,FALSE)</f>
        <v>Seguro de bienes patrimoniales</v>
      </c>
      <c r="I626" s="17">
        <v>15000</v>
      </c>
    </row>
    <row r="627" spans="1:9" x14ac:dyDescent="0.2">
      <c r="A627" s="13">
        <v>1500522</v>
      </c>
      <c r="B627" s="14" t="s">
        <v>144</v>
      </c>
      <c r="C627" s="13" t="s">
        <v>145</v>
      </c>
      <c r="D627" s="13" t="s">
        <v>146</v>
      </c>
      <c r="E627" s="13" t="str">
        <f t="shared" si="31"/>
        <v>3</v>
      </c>
      <c r="F627" s="15">
        <v>3511</v>
      </c>
      <c r="G627" s="15">
        <f>VLOOKUP(F627,'[1]CAT POSPRE'!$A$2:$C$842,2,FALSE)</f>
        <v>513503511</v>
      </c>
      <c r="H627" s="16" t="str">
        <f>VLOOKUP(F627,'[1]CAT POSPRE'!$A$2:$C$842,3,FALSE)</f>
        <v>Conservación y mantenimiento de inmuebles</v>
      </c>
      <c r="I627" s="17">
        <v>8000</v>
      </c>
    </row>
    <row r="628" spans="1:9" x14ac:dyDescent="0.2">
      <c r="A628" s="13">
        <v>1500522</v>
      </c>
      <c r="B628" s="14" t="s">
        <v>144</v>
      </c>
      <c r="C628" s="13" t="s">
        <v>145</v>
      </c>
      <c r="D628" s="13" t="s">
        <v>146</v>
      </c>
      <c r="E628" s="13" t="str">
        <f t="shared" si="31"/>
        <v>3</v>
      </c>
      <c r="F628" s="15">
        <v>3551</v>
      </c>
      <c r="G628" s="15">
        <f>VLOOKUP(F628,'[1]CAT POSPRE'!$A$2:$C$842,2,FALSE)</f>
        <v>513503551</v>
      </c>
      <c r="H628" s="16" t="str">
        <f>VLOOKUP(F628,'[1]CAT POSPRE'!$A$2:$C$842,3,FALSE)</f>
        <v>Mantto y conserv Veh terrestres aéreos mariti</v>
      </c>
      <c r="I628" s="17">
        <v>30000</v>
      </c>
    </row>
    <row r="629" spans="1:9" x14ac:dyDescent="0.2">
      <c r="A629" s="13">
        <v>1500522</v>
      </c>
      <c r="B629" s="14" t="s">
        <v>144</v>
      </c>
      <c r="C629" s="13" t="s">
        <v>145</v>
      </c>
      <c r="D629" s="13" t="s">
        <v>146</v>
      </c>
      <c r="E629" s="13" t="str">
        <f t="shared" si="31"/>
        <v>3</v>
      </c>
      <c r="F629" s="15">
        <v>3751</v>
      </c>
      <c r="G629" s="15">
        <f>VLOOKUP(F629,'[1]CAT POSPRE'!$A$2:$C$842,2,FALSE)</f>
        <v>513703751</v>
      </c>
      <c r="H629" s="16" t="str">
        <f>VLOOKUP(F629,'[1]CAT POSPRE'!$A$2:$C$842,3,FALSE)</f>
        <v>Viáticos nac p Serv pub Desemp funciones ofic</v>
      </c>
      <c r="I629" s="17">
        <v>4000</v>
      </c>
    </row>
    <row r="630" spans="1:9" x14ac:dyDescent="0.2">
      <c r="A630" s="13">
        <v>1500522</v>
      </c>
      <c r="B630" s="14" t="s">
        <v>144</v>
      </c>
      <c r="C630" s="13" t="s">
        <v>145</v>
      </c>
      <c r="D630" s="13" t="s">
        <v>146</v>
      </c>
      <c r="E630" s="13" t="str">
        <f t="shared" si="31"/>
        <v>3</v>
      </c>
      <c r="F630" s="15">
        <v>3791</v>
      </c>
      <c r="G630" s="15">
        <f>VLOOKUP(F630,'[1]CAT POSPRE'!$A$2:$C$842,2,FALSE)</f>
        <v>513703791</v>
      </c>
      <c r="H630" s="16" t="str">
        <f>VLOOKUP(F630,'[1]CAT POSPRE'!$A$2:$C$842,3,FALSE)</f>
        <v>Otros servicios de traslado y hospedaje</v>
      </c>
      <c r="I630" s="17">
        <v>1000</v>
      </c>
    </row>
    <row r="631" spans="1:9" x14ac:dyDescent="0.2">
      <c r="A631" s="13">
        <v>1500522</v>
      </c>
      <c r="B631" s="14" t="s">
        <v>144</v>
      </c>
      <c r="C631" s="13" t="s">
        <v>145</v>
      </c>
      <c r="D631" s="13" t="s">
        <v>146</v>
      </c>
      <c r="E631" s="13" t="str">
        <f t="shared" si="31"/>
        <v>3</v>
      </c>
      <c r="F631" s="15">
        <v>3821</v>
      </c>
      <c r="G631" s="15">
        <f>VLOOKUP(F631,'[1]CAT POSPRE'!$A$2:$C$842,2,FALSE)</f>
        <v>513803821</v>
      </c>
      <c r="H631" s="16" t="str">
        <f>VLOOKUP(F631,'[1]CAT POSPRE'!$A$2:$C$842,3,FALSE)</f>
        <v>Gastos de orden social y cultural</v>
      </c>
      <c r="I631" s="17">
        <v>20000</v>
      </c>
    </row>
    <row r="632" spans="1:9" x14ac:dyDescent="0.2">
      <c r="A632" s="13">
        <v>1500522</v>
      </c>
      <c r="B632" s="14" t="s">
        <v>144</v>
      </c>
      <c r="C632" s="13" t="s">
        <v>145</v>
      </c>
      <c r="D632" s="13" t="s">
        <v>146</v>
      </c>
      <c r="E632" s="13" t="str">
        <f t="shared" si="31"/>
        <v>5</v>
      </c>
      <c r="F632" s="15">
        <v>5111</v>
      </c>
      <c r="G632" s="15">
        <f>VLOOKUP(F632,'[1]CAT POSPRE'!$A$2:$C$842,2,FALSE)</f>
        <v>124115111</v>
      </c>
      <c r="H632" s="16" t="str">
        <f>VLOOKUP(F632,'[1]CAT POSPRE'!$A$2:$C$842,3,FALSE)</f>
        <v>Muebles de oficina y estantería</v>
      </c>
      <c r="I632" s="17">
        <v>0</v>
      </c>
    </row>
    <row r="633" spans="1:9" x14ac:dyDescent="0.2">
      <c r="A633" s="13">
        <v>1500522</v>
      </c>
      <c r="B633" s="14" t="s">
        <v>144</v>
      </c>
      <c r="C633" s="13" t="s">
        <v>145</v>
      </c>
      <c r="D633" s="13" t="s">
        <v>146</v>
      </c>
      <c r="E633" s="13" t="str">
        <f t="shared" si="31"/>
        <v>5</v>
      </c>
      <c r="F633" s="15">
        <v>5151</v>
      </c>
      <c r="G633" s="15">
        <f>VLOOKUP(F633,'[1]CAT POSPRE'!$A$2:$C$842,2,FALSE)</f>
        <v>124135151</v>
      </c>
      <c r="H633" s="16" t="str">
        <f>VLOOKUP(F633,'[1]CAT POSPRE'!$A$2:$C$842,3,FALSE)</f>
        <v>Computadoras y equipo periférico</v>
      </c>
      <c r="I633" s="17">
        <v>0</v>
      </c>
    </row>
    <row r="634" spans="1:9" x14ac:dyDescent="0.2">
      <c r="A634" s="13">
        <v>1500522</v>
      </c>
      <c r="B634" s="14" t="s">
        <v>144</v>
      </c>
      <c r="C634" s="13" t="s">
        <v>145</v>
      </c>
      <c r="D634" s="13" t="s">
        <v>146</v>
      </c>
      <c r="E634" s="13" t="str">
        <f t="shared" si="31"/>
        <v>5</v>
      </c>
      <c r="F634" s="15">
        <v>5691</v>
      </c>
      <c r="G634" s="15">
        <f>VLOOKUP(F634,'[1]CAT POSPRE'!$A$2:$C$842,2,FALSE)</f>
        <v>124695691</v>
      </c>
      <c r="H634" s="16" t="str">
        <f>VLOOKUP(F634,'[1]CAT POSPRE'!$A$2:$C$842,3,FALSE)</f>
        <v>Otros equipos</v>
      </c>
      <c r="I634" s="17">
        <v>0</v>
      </c>
    </row>
    <row r="635" spans="1:9" x14ac:dyDescent="0.2">
      <c r="A635" s="25"/>
      <c r="B635" s="5"/>
      <c r="C635" s="5"/>
      <c r="D635" s="5"/>
      <c r="E635" s="5" t="str">
        <f t="shared" si="31"/>
        <v/>
      </c>
      <c r="F635" s="6"/>
      <c r="G635" s="6"/>
      <c r="H635" s="7" t="s">
        <v>147</v>
      </c>
      <c r="I635" s="8">
        <f t="shared" ref="I635" si="32">I636</f>
        <v>1636739.2100000002</v>
      </c>
    </row>
    <row r="636" spans="1:9" x14ac:dyDescent="0.2">
      <c r="A636" s="22"/>
      <c r="B636" s="9"/>
      <c r="C636" s="9"/>
      <c r="D636" s="9"/>
      <c r="E636" s="9" t="str">
        <f t="shared" si="31"/>
        <v/>
      </c>
      <c r="F636" s="10"/>
      <c r="G636" s="10"/>
      <c r="H636" s="11" t="s">
        <v>148</v>
      </c>
      <c r="I636" s="12">
        <f>SUM(I637:I657)</f>
        <v>1636739.2100000002</v>
      </c>
    </row>
    <row r="637" spans="1:9" x14ac:dyDescent="0.2">
      <c r="A637" s="13">
        <v>1500522</v>
      </c>
      <c r="B637" s="14" t="s">
        <v>149</v>
      </c>
      <c r="C637" s="13" t="s">
        <v>150</v>
      </c>
      <c r="D637" s="13" t="s">
        <v>151</v>
      </c>
      <c r="E637" s="13" t="str">
        <f t="shared" si="31"/>
        <v>1</v>
      </c>
      <c r="F637" s="15">
        <v>1131</v>
      </c>
      <c r="G637" s="15">
        <f>VLOOKUP(F637,'[1]CAT POSPRE'!$A$2:$C$842,2,FALSE)</f>
        <v>511101131</v>
      </c>
      <c r="H637" s="16" t="str">
        <f>VLOOKUP(F637,'[1]CAT POSPRE'!$A$2:$C$842,3,FALSE)</f>
        <v>Sueldos Base</v>
      </c>
      <c r="I637" s="17">
        <v>1224433.3</v>
      </c>
    </row>
    <row r="638" spans="1:9" x14ac:dyDescent="0.2">
      <c r="A638" s="13">
        <v>1500522</v>
      </c>
      <c r="B638" s="19" t="s">
        <v>149</v>
      </c>
      <c r="C638" s="20" t="s">
        <v>150</v>
      </c>
      <c r="D638" s="20" t="s">
        <v>151</v>
      </c>
      <c r="E638" s="20" t="str">
        <f t="shared" si="31"/>
        <v>1</v>
      </c>
      <c r="F638" s="15">
        <v>1312</v>
      </c>
      <c r="G638" s="15">
        <f>VLOOKUP(F638,'[1]CAT POSPRE'!$A$2:$C$842,2,FALSE)</f>
        <v>511301312</v>
      </c>
      <c r="H638" s="16" t="str">
        <f>VLOOKUP(F638,'[1]CAT POSPRE'!$A$2:$C$842,3,FALSE)</f>
        <v>Antigüedad</v>
      </c>
      <c r="I638" s="17">
        <v>40814.44</v>
      </c>
    </row>
    <row r="639" spans="1:9" x14ac:dyDescent="0.2">
      <c r="A639" s="13">
        <v>1500522</v>
      </c>
      <c r="B639" s="14" t="s">
        <v>149</v>
      </c>
      <c r="C639" s="13" t="s">
        <v>150</v>
      </c>
      <c r="D639" s="13" t="s">
        <v>151</v>
      </c>
      <c r="E639" s="13" t="str">
        <f t="shared" si="31"/>
        <v>1</v>
      </c>
      <c r="F639" s="15">
        <v>1321</v>
      </c>
      <c r="G639" s="15">
        <f>VLOOKUP(F639,'[1]CAT POSPRE'!$A$2:$C$842,2,FALSE)</f>
        <v>511301321</v>
      </c>
      <c r="H639" s="16" t="str">
        <f>VLOOKUP(F639,'[1]CAT POSPRE'!$A$2:$C$842,3,FALSE)</f>
        <v>Prima Vacacional</v>
      </c>
      <c r="I639" s="17">
        <v>20407.22</v>
      </c>
    </row>
    <row r="640" spans="1:9" x14ac:dyDescent="0.2">
      <c r="A640" s="13">
        <v>1500522</v>
      </c>
      <c r="B640" s="19" t="s">
        <v>149</v>
      </c>
      <c r="C640" s="20" t="s">
        <v>150</v>
      </c>
      <c r="D640" s="20" t="s">
        <v>151</v>
      </c>
      <c r="E640" s="20" t="str">
        <f t="shared" si="31"/>
        <v>1</v>
      </c>
      <c r="F640" s="15">
        <v>1323</v>
      </c>
      <c r="G640" s="15">
        <f>VLOOKUP(F640,'[1]CAT POSPRE'!$A$2:$C$842,2,FALSE)</f>
        <v>511301323</v>
      </c>
      <c r="H640" s="16" t="str">
        <f>VLOOKUP(F640,'[1]CAT POSPRE'!$A$2:$C$842,3,FALSE)</f>
        <v>Gratificación de fin de año</v>
      </c>
      <c r="I640" s="17">
        <v>136048.14000000001</v>
      </c>
    </row>
    <row r="641" spans="1:9" x14ac:dyDescent="0.2">
      <c r="A641" s="13">
        <v>1500522</v>
      </c>
      <c r="B641" s="14" t="s">
        <v>149</v>
      </c>
      <c r="C641" s="13" t="s">
        <v>150</v>
      </c>
      <c r="D641" s="13" t="s">
        <v>151</v>
      </c>
      <c r="E641" s="13" t="str">
        <f t="shared" si="31"/>
        <v>1</v>
      </c>
      <c r="F641" s="15">
        <v>1531</v>
      </c>
      <c r="G641" s="15">
        <f>VLOOKUP(F641,'[1]CAT POSPRE'!$A$2:$C$842,2,FALSE)</f>
        <v>511501531</v>
      </c>
      <c r="H641" s="16" t="str">
        <f>VLOOKUP(F641,'[1]CAT POSPRE'!$A$2:$C$842,3,FALSE)</f>
        <v>Prestaciones de retiro</v>
      </c>
      <c r="I641" s="17">
        <v>102036.11</v>
      </c>
    </row>
    <row r="642" spans="1:9" x14ac:dyDescent="0.2">
      <c r="A642" s="13">
        <v>1500522</v>
      </c>
      <c r="B642" s="14" t="s">
        <v>149</v>
      </c>
      <c r="C642" s="13" t="s">
        <v>150</v>
      </c>
      <c r="D642" s="13" t="s">
        <v>151</v>
      </c>
      <c r="E642" s="13" t="str">
        <f t="shared" si="31"/>
        <v>1</v>
      </c>
      <c r="F642" s="15">
        <v>1541</v>
      </c>
      <c r="G642" s="15">
        <f>VLOOKUP(F642,'[1]CAT POSPRE'!$A$2:$C$842,2,FALSE)</f>
        <v>511501541</v>
      </c>
      <c r="H642" s="16" t="str">
        <f>VLOOKUP(F642,'[1]CAT POSPRE'!$A$2:$C$842,3,FALSE)</f>
        <v>Prestaciones establecidas por CGT</v>
      </c>
      <c r="I642" s="17">
        <v>20000</v>
      </c>
    </row>
    <row r="643" spans="1:9" x14ac:dyDescent="0.2">
      <c r="A643" s="13">
        <v>1500522</v>
      </c>
      <c r="B643" s="14" t="s">
        <v>149</v>
      </c>
      <c r="C643" s="13" t="s">
        <v>150</v>
      </c>
      <c r="D643" s="13" t="s">
        <v>151</v>
      </c>
      <c r="E643" s="13" t="str">
        <f t="shared" si="31"/>
        <v>2</v>
      </c>
      <c r="F643" s="15">
        <v>2111</v>
      </c>
      <c r="G643" s="15">
        <f>VLOOKUP(F643,'[1]CAT POSPRE'!$A$2:$C$842,2,FALSE)</f>
        <v>512102111</v>
      </c>
      <c r="H643" s="16" t="str">
        <f>VLOOKUP(F643,'[1]CAT POSPRE'!$A$2:$C$842,3,FALSE)</f>
        <v>Materiales y útiles de oficina</v>
      </c>
      <c r="I643" s="17">
        <v>10000</v>
      </c>
    </row>
    <row r="644" spans="1:9" x14ac:dyDescent="0.2">
      <c r="A644" s="13">
        <v>1500522</v>
      </c>
      <c r="B644" s="14" t="s">
        <v>149</v>
      </c>
      <c r="C644" s="13" t="s">
        <v>150</v>
      </c>
      <c r="D644" s="13" t="s">
        <v>151</v>
      </c>
      <c r="E644" s="13" t="str">
        <f t="shared" si="31"/>
        <v>2</v>
      </c>
      <c r="F644" s="15">
        <v>2121</v>
      </c>
      <c r="G644" s="15">
        <f>VLOOKUP(F644,'[1]CAT POSPRE'!$A$2:$C$842,2,FALSE)</f>
        <v>512102121</v>
      </c>
      <c r="H644" s="16" t="str">
        <f>VLOOKUP(F644,'[1]CAT POSPRE'!$A$2:$C$842,3,FALSE)</f>
        <v>Materiales y útiles de impresión y reproducción</v>
      </c>
      <c r="I644" s="17">
        <v>5000</v>
      </c>
    </row>
    <row r="645" spans="1:9" x14ac:dyDescent="0.2">
      <c r="A645" s="13">
        <v>1500522</v>
      </c>
      <c r="B645" s="14" t="s">
        <v>149</v>
      </c>
      <c r="C645" s="13" t="s">
        <v>150</v>
      </c>
      <c r="D645" s="13" t="s">
        <v>151</v>
      </c>
      <c r="E645" s="13" t="str">
        <f t="shared" si="31"/>
        <v>2</v>
      </c>
      <c r="F645" s="15">
        <v>2212</v>
      </c>
      <c r="G645" s="15">
        <f>VLOOKUP(F645,'[1]CAT POSPRE'!$A$2:$C$842,2,FALSE)</f>
        <v>512202212</v>
      </c>
      <c r="H645" s="16" t="str">
        <f>VLOOKUP(F645,'[1]CAT POSPRE'!$A$2:$C$842,3,FALSE)</f>
        <v>Prod Alim p pers en instalac de depend y ent</v>
      </c>
      <c r="I645" s="17">
        <v>5000</v>
      </c>
    </row>
    <row r="646" spans="1:9" x14ac:dyDescent="0.2">
      <c r="A646" s="13">
        <v>1500522</v>
      </c>
      <c r="B646" s="14" t="s">
        <v>149</v>
      </c>
      <c r="C646" s="13" t="s">
        <v>150</v>
      </c>
      <c r="D646" s="13" t="s">
        <v>151</v>
      </c>
      <c r="E646" s="13" t="str">
        <f t="shared" si="31"/>
        <v>2</v>
      </c>
      <c r="F646" s="15">
        <v>2491</v>
      </c>
      <c r="G646" s="15">
        <f>VLOOKUP(F646,'[1]CAT POSPRE'!$A$2:$C$842,2,FALSE)</f>
        <v>512402491</v>
      </c>
      <c r="H646" s="16" t="str">
        <f>VLOOKUP(F646,'[1]CAT POSPRE'!$A$2:$C$842,3,FALSE)</f>
        <v>Materiales diversos</v>
      </c>
      <c r="I646" s="17">
        <v>0</v>
      </c>
    </row>
    <row r="647" spans="1:9" x14ac:dyDescent="0.2">
      <c r="A647" s="13">
        <v>1500522</v>
      </c>
      <c r="B647" s="19" t="s">
        <v>149</v>
      </c>
      <c r="C647" s="20" t="s">
        <v>150</v>
      </c>
      <c r="D647" s="20" t="s">
        <v>151</v>
      </c>
      <c r="E647" s="20" t="str">
        <f t="shared" si="31"/>
        <v>2</v>
      </c>
      <c r="F647" s="15">
        <v>2612</v>
      </c>
      <c r="G647" s="15">
        <f>VLOOKUP(F647,'[1]CAT POSPRE'!$A$2:$C$842,2,FALSE)</f>
        <v>512602612</v>
      </c>
      <c r="H647" s="16" t="str">
        <f>VLOOKUP(F647,'[1]CAT POSPRE'!$A$2:$C$842,3,FALSE)</f>
        <v>Combus Lub y aditivos vehículos Serv Pub</v>
      </c>
      <c r="I647" s="17">
        <v>15000</v>
      </c>
    </row>
    <row r="648" spans="1:9" x14ac:dyDescent="0.2">
      <c r="A648" s="13">
        <v>1500522</v>
      </c>
      <c r="B648" s="14" t="s">
        <v>149</v>
      </c>
      <c r="C648" s="13" t="s">
        <v>150</v>
      </c>
      <c r="D648" s="13" t="s">
        <v>151</v>
      </c>
      <c r="E648" s="13" t="str">
        <f t="shared" si="31"/>
        <v>3</v>
      </c>
      <c r="F648" s="15">
        <v>3111</v>
      </c>
      <c r="G648" s="15">
        <f>VLOOKUP(F648,'[1]CAT POSPRE'!$A$2:$C$842,2,FALSE)</f>
        <v>513103111</v>
      </c>
      <c r="H648" s="16" t="str">
        <f>VLOOKUP(F648,'[1]CAT POSPRE'!$A$2:$C$842,3,FALSE)</f>
        <v>Servicio de energía eléctrica</v>
      </c>
      <c r="I648" s="17">
        <v>18000</v>
      </c>
    </row>
    <row r="649" spans="1:9" x14ac:dyDescent="0.2">
      <c r="A649" s="13">
        <v>1500522</v>
      </c>
      <c r="B649" s="14" t="s">
        <v>149</v>
      </c>
      <c r="C649" s="13" t="s">
        <v>150</v>
      </c>
      <c r="D649" s="13" t="s">
        <v>151</v>
      </c>
      <c r="E649" s="13" t="str">
        <f t="shared" si="31"/>
        <v>3</v>
      </c>
      <c r="F649" s="15">
        <v>3131</v>
      </c>
      <c r="G649" s="15">
        <f>VLOOKUP(F649,'[1]CAT POSPRE'!$A$2:$C$842,2,FALSE)</f>
        <v>513103131</v>
      </c>
      <c r="H649" s="16" t="str">
        <f>VLOOKUP(F649,'[1]CAT POSPRE'!$A$2:$C$842,3,FALSE)</f>
        <v>Servicio de agua</v>
      </c>
      <c r="I649" s="17">
        <v>1000</v>
      </c>
    </row>
    <row r="650" spans="1:9" x14ac:dyDescent="0.2">
      <c r="A650" s="13">
        <v>1500522</v>
      </c>
      <c r="B650" s="19" t="s">
        <v>149</v>
      </c>
      <c r="C650" s="20" t="s">
        <v>150</v>
      </c>
      <c r="D650" s="20" t="s">
        <v>151</v>
      </c>
      <c r="E650" s="20" t="str">
        <f t="shared" si="31"/>
        <v>3</v>
      </c>
      <c r="F650" s="15">
        <v>3231</v>
      </c>
      <c r="G650" s="15">
        <f>VLOOKUP(F650,'[1]CAT POSPRE'!$A$2:$C$842,2,FALSE)</f>
        <v>513203231</v>
      </c>
      <c r="H650" s="16" t="str">
        <f>VLOOKUP(F650,'[1]CAT POSPRE'!$A$2:$C$842,3,FALSE)</f>
        <v>Arrendam de Mobil y Eq de administración</v>
      </c>
      <c r="I650" s="17">
        <v>2000</v>
      </c>
    </row>
    <row r="651" spans="1:9" x14ac:dyDescent="0.2">
      <c r="A651" s="13">
        <v>1500522</v>
      </c>
      <c r="B651" s="14" t="s">
        <v>149</v>
      </c>
      <c r="C651" s="13" t="s">
        <v>150</v>
      </c>
      <c r="D651" s="13" t="s">
        <v>151</v>
      </c>
      <c r="E651" s="13" t="str">
        <f t="shared" si="31"/>
        <v>3</v>
      </c>
      <c r="F651" s="15">
        <v>3252</v>
      </c>
      <c r="G651" s="15">
        <f>VLOOKUP(F651,'[1]CAT POSPRE'!$A$2:$C$842,2,FALSE)</f>
        <v>513203252</v>
      </c>
      <c r="H651" s="16" t="str">
        <f>VLOOKUP(F651,'[1]CAT POSPRE'!$A$2:$C$842,3,FALSE)</f>
        <v>Arrend Vehículos Serv Administrativos</v>
      </c>
      <c r="I651" s="17">
        <v>6000</v>
      </c>
    </row>
    <row r="652" spans="1:9" x14ac:dyDescent="0.2">
      <c r="A652" s="13">
        <v>1500522</v>
      </c>
      <c r="B652" s="14" t="s">
        <v>149</v>
      </c>
      <c r="C652" s="13" t="s">
        <v>150</v>
      </c>
      <c r="D652" s="13" t="s">
        <v>151</v>
      </c>
      <c r="E652" s="13" t="str">
        <f t="shared" si="31"/>
        <v>3</v>
      </c>
      <c r="F652" s="15">
        <v>3551</v>
      </c>
      <c r="G652" s="15">
        <f>VLOOKUP(F652,'[1]CAT POSPRE'!$A$2:$C$842,2,FALSE)</f>
        <v>513503551</v>
      </c>
      <c r="H652" s="16" t="str">
        <f>VLOOKUP(F652,'[1]CAT POSPRE'!$A$2:$C$842,3,FALSE)</f>
        <v>Mantto y conserv Veh terrestres aéreos mariti</v>
      </c>
      <c r="I652" s="17">
        <v>0</v>
      </c>
    </row>
    <row r="653" spans="1:9" x14ac:dyDescent="0.2">
      <c r="A653" s="13">
        <v>1500522</v>
      </c>
      <c r="B653" s="14" t="s">
        <v>149</v>
      </c>
      <c r="C653" s="13" t="s">
        <v>150</v>
      </c>
      <c r="D653" s="13" t="s">
        <v>151</v>
      </c>
      <c r="E653" s="13" t="str">
        <f t="shared" si="31"/>
        <v>3</v>
      </c>
      <c r="F653" s="15">
        <v>3751</v>
      </c>
      <c r="G653" s="15">
        <f>VLOOKUP(F653,'[1]CAT POSPRE'!$A$2:$C$842,2,FALSE)</f>
        <v>513703751</v>
      </c>
      <c r="H653" s="16" t="str">
        <f>VLOOKUP(F653,'[1]CAT POSPRE'!$A$2:$C$842,3,FALSE)</f>
        <v>Viáticos nac p Serv pub Desemp funciones ofic</v>
      </c>
      <c r="I653" s="17">
        <v>4000</v>
      </c>
    </row>
    <row r="654" spans="1:9" x14ac:dyDescent="0.2">
      <c r="A654" s="13">
        <v>1500522</v>
      </c>
      <c r="B654" s="14" t="s">
        <v>149</v>
      </c>
      <c r="C654" s="13" t="s">
        <v>150</v>
      </c>
      <c r="D654" s="13" t="s">
        <v>151</v>
      </c>
      <c r="E654" s="13" t="str">
        <f t="shared" si="31"/>
        <v>3</v>
      </c>
      <c r="F654" s="15">
        <v>3791</v>
      </c>
      <c r="G654" s="15">
        <f>VLOOKUP(F654,'[1]CAT POSPRE'!$A$2:$C$842,2,FALSE)</f>
        <v>513703791</v>
      </c>
      <c r="H654" s="16" t="str">
        <f>VLOOKUP(F654,'[1]CAT POSPRE'!$A$2:$C$842,3,FALSE)</f>
        <v>Otros servicios de traslado y hospedaje</v>
      </c>
      <c r="I654" s="17">
        <v>1000</v>
      </c>
    </row>
    <row r="655" spans="1:9" x14ac:dyDescent="0.2">
      <c r="A655" s="13">
        <v>1500522</v>
      </c>
      <c r="B655" s="14" t="s">
        <v>149</v>
      </c>
      <c r="C655" s="13" t="s">
        <v>150</v>
      </c>
      <c r="D655" s="13" t="s">
        <v>151</v>
      </c>
      <c r="E655" s="13" t="str">
        <f t="shared" si="31"/>
        <v>3</v>
      </c>
      <c r="F655" s="15">
        <v>3821</v>
      </c>
      <c r="G655" s="15">
        <f>VLOOKUP(F655,'[1]CAT POSPRE'!$A$2:$C$842,2,FALSE)</f>
        <v>513803821</v>
      </c>
      <c r="H655" s="16" t="str">
        <f>VLOOKUP(F655,'[1]CAT POSPRE'!$A$2:$C$842,3,FALSE)</f>
        <v>Gastos de orden social y cultural</v>
      </c>
      <c r="I655" s="17">
        <v>10000</v>
      </c>
    </row>
    <row r="656" spans="1:9" x14ac:dyDescent="0.2">
      <c r="A656" s="13">
        <v>1500522</v>
      </c>
      <c r="B656" s="14" t="s">
        <v>149</v>
      </c>
      <c r="C656" s="13" t="s">
        <v>150</v>
      </c>
      <c r="D656" s="13" t="s">
        <v>151</v>
      </c>
      <c r="E656" s="13" t="str">
        <f t="shared" si="31"/>
        <v>5</v>
      </c>
      <c r="F656" s="15">
        <v>5111</v>
      </c>
      <c r="G656" s="15">
        <f>VLOOKUP(F656,'[1]CAT POSPRE'!$A$2:$C$842,2,FALSE)</f>
        <v>124115111</v>
      </c>
      <c r="H656" s="16" t="str">
        <f>VLOOKUP(F656,'[1]CAT POSPRE'!$A$2:$C$842,3,FALSE)</f>
        <v>Muebles de oficina y estantería</v>
      </c>
      <c r="I656" s="17">
        <v>6000</v>
      </c>
    </row>
    <row r="657" spans="1:9" x14ac:dyDescent="0.2">
      <c r="A657" s="13">
        <v>1500522</v>
      </c>
      <c r="B657" s="14" t="s">
        <v>149</v>
      </c>
      <c r="C657" s="13" t="s">
        <v>150</v>
      </c>
      <c r="D657" s="13" t="s">
        <v>151</v>
      </c>
      <c r="E657" s="13" t="str">
        <f t="shared" si="31"/>
        <v>5</v>
      </c>
      <c r="F657" s="15">
        <v>5151</v>
      </c>
      <c r="G657" s="15">
        <f>VLOOKUP(F657,'[1]CAT POSPRE'!$A$2:$C$842,2,FALSE)</f>
        <v>124135151</v>
      </c>
      <c r="H657" s="16" t="str">
        <f>VLOOKUP(F657,'[1]CAT POSPRE'!$A$2:$C$842,3,FALSE)</f>
        <v>Computadoras y equipo periférico</v>
      </c>
      <c r="I657" s="17">
        <v>10000</v>
      </c>
    </row>
    <row r="658" spans="1:9" x14ac:dyDescent="0.2">
      <c r="A658" s="25"/>
      <c r="B658" s="5"/>
      <c r="C658" s="5"/>
      <c r="D658" s="5"/>
      <c r="E658" s="5" t="str">
        <f t="shared" si="31"/>
        <v/>
      </c>
      <c r="F658" s="6"/>
      <c r="G658" s="6"/>
      <c r="H658" s="7" t="s">
        <v>152</v>
      </c>
      <c r="I658" s="8">
        <f>I659+I682+I697+I717+I730+I753+I767</f>
        <v>6948306.4800000004</v>
      </c>
    </row>
    <row r="659" spans="1:9" x14ac:dyDescent="0.2">
      <c r="A659" s="22"/>
      <c r="B659" s="9"/>
      <c r="C659" s="9"/>
      <c r="D659" s="9"/>
      <c r="E659" s="9" t="str">
        <f t="shared" si="31"/>
        <v/>
      </c>
      <c r="F659" s="10"/>
      <c r="G659" s="10"/>
      <c r="H659" s="11" t="s">
        <v>152</v>
      </c>
      <c r="I659" s="12">
        <f>SUM(I660:I681)</f>
        <v>1046045.51</v>
      </c>
    </row>
    <row r="660" spans="1:9" x14ac:dyDescent="0.2">
      <c r="A660" s="13">
        <v>1500522</v>
      </c>
      <c r="B660" s="14" t="s">
        <v>153</v>
      </c>
      <c r="C660" s="13" t="s">
        <v>154</v>
      </c>
      <c r="D660" s="13" t="s">
        <v>155</v>
      </c>
      <c r="E660" s="13" t="str">
        <f t="shared" si="31"/>
        <v>1</v>
      </c>
      <c r="F660" s="15">
        <v>1131</v>
      </c>
      <c r="G660" s="15">
        <f>VLOOKUP(F660,'[1]CAT POSPRE'!$A$2:$C$842,2,FALSE)</f>
        <v>511101131</v>
      </c>
      <c r="H660" s="16" t="str">
        <f>VLOOKUP(F660,'[1]CAT POSPRE'!$A$2:$C$842,3,FALSE)</f>
        <v>Sueldos Base</v>
      </c>
      <c r="I660" s="17">
        <v>581822.28</v>
      </c>
    </row>
    <row r="661" spans="1:9" x14ac:dyDescent="0.2">
      <c r="A661" s="13">
        <v>1500522</v>
      </c>
      <c r="B661" s="14" t="s">
        <v>153</v>
      </c>
      <c r="C661" s="13" t="s">
        <v>154</v>
      </c>
      <c r="D661" s="13" t="s">
        <v>155</v>
      </c>
      <c r="E661" s="13" t="str">
        <f t="shared" si="31"/>
        <v>1</v>
      </c>
      <c r="F661" s="15">
        <v>1221</v>
      </c>
      <c r="G661" s="15">
        <f>VLOOKUP(F661,'[1]CAT POSPRE'!$A$2:$C$842,2,FALSE)</f>
        <v>511201221</v>
      </c>
      <c r="H661" s="16" t="str">
        <f>VLOOKUP(F661,'[1]CAT POSPRE'!$A$2:$C$842,3,FALSE)</f>
        <v>Remuneraciones para eventuales</v>
      </c>
      <c r="I661" s="17">
        <v>100000</v>
      </c>
    </row>
    <row r="662" spans="1:9" x14ac:dyDescent="0.2">
      <c r="A662" s="13">
        <v>1500522</v>
      </c>
      <c r="B662" s="14" t="s">
        <v>153</v>
      </c>
      <c r="C662" s="13" t="s">
        <v>154</v>
      </c>
      <c r="D662" s="13" t="s">
        <v>155</v>
      </c>
      <c r="E662" s="13" t="str">
        <f t="shared" si="31"/>
        <v>1</v>
      </c>
      <c r="F662" s="15">
        <v>1312</v>
      </c>
      <c r="G662" s="15">
        <f>VLOOKUP(F662,'[1]CAT POSPRE'!$A$2:$C$842,2,FALSE)</f>
        <v>511301312</v>
      </c>
      <c r="H662" s="16" t="str">
        <f>VLOOKUP(F662,'[1]CAT POSPRE'!$A$2:$C$842,3,FALSE)</f>
        <v>Antigüedad</v>
      </c>
      <c r="I662" s="17">
        <v>19394.080000000002</v>
      </c>
    </row>
    <row r="663" spans="1:9" x14ac:dyDescent="0.2">
      <c r="A663" s="13">
        <v>1500522</v>
      </c>
      <c r="B663" s="14" t="s">
        <v>153</v>
      </c>
      <c r="C663" s="13" t="s">
        <v>154</v>
      </c>
      <c r="D663" s="13" t="s">
        <v>155</v>
      </c>
      <c r="E663" s="13" t="str">
        <f t="shared" si="31"/>
        <v>1</v>
      </c>
      <c r="F663" s="15">
        <v>1321</v>
      </c>
      <c r="G663" s="15">
        <f>VLOOKUP(F663,'[1]CAT POSPRE'!$A$2:$C$842,2,FALSE)</f>
        <v>511301321</v>
      </c>
      <c r="H663" s="16" t="str">
        <f>VLOOKUP(F663,'[1]CAT POSPRE'!$A$2:$C$842,3,FALSE)</f>
        <v>Prima Vacacional</v>
      </c>
      <c r="I663" s="17">
        <v>9697.0400000000009</v>
      </c>
    </row>
    <row r="664" spans="1:9" x14ac:dyDescent="0.2">
      <c r="A664" s="13">
        <v>1500522</v>
      </c>
      <c r="B664" s="14" t="s">
        <v>153</v>
      </c>
      <c r="C664" s="13" t="s">
        <v>154</v>
      </c>
      <c r="D664" s="13" t="s">
        <v>155</v>
      </c>
      <c r="E664" s="13" t="str">
        <f t="shared" si="31"/>
        <v>1</v>
      </c>
      <c r="F664" s="15">
        <v>1323</v>
      </c>
      <c r="G664" s="15">
        <f>VLOOKUP(F664,'[1]CAT POSPRE'!$A$2:$C$842,2,FALSE)</f>
        <v>511301323</v>
      </c>
      <c r="H664" s="16" t="str">
        <f>VLOOKUP(F664,'[1]CAT POSPRE'!$A$2:$C$842,3,FALSE)</f>
        <v>Gratificación de fin de año</v>
      </c>
      <c r="I664" s="17">
        <v>64646.92</v>
      </c>
    </row>
    <row r="665" spans="1:9" x14ac:dyDescent="0.2">
      <c r="A665" s="13">
        <v>1500522</v>
      </c>
      <c r="B665" s="19" t="s">
        <v>153</v>
      </c>
      <c r="C665" s="20" t="s">
        <v>154</v>
      </c>
      <c r="D665" s="20" t="s">
        <v>155</v>
      </c>
      <c r="E665" s="20" t="str">
        <f t="shared" si="31"/>
        <v>1</v>
      </c>
      <c r="F665" s="15">
        <v>1531</v>
      </c>
      <c r="G665" s="15">
        <f>VLOOKUP(F665,'[1]CAT POSPRE'!$A$2:$C$842,2,FALSE)</f>
        <v>511501531</v>
      </c>
      <c r="H665" s="16" t="str">
        <f>VLOOKUP(F665,'[1]CAT POSPRE'!$A$2:$C$842,3,FALSE)</f>
        <v>Prestaciones de retiro</v>
      </c>
      <c r="I665" s="17">
        <v>48485.19</v>
      </c>
    </row>
    <row r="666" spans="1:9" x14ac:dyDescent="0.2">
      <c r="A666" s="13">
        <v>1500522</v>
      </c>
      <c r="B666" s="14" t="s">
        <v>153</v>
      </c>
      <c r="C666" s="13" t="s">
        <v>154</v>
      </c>
      <c r="D666" s="13" t="s">
        <v>155</v>
      </c>
      <c r="E666" s="13" t="str">
        <f t="shared" si="31"/>
        <v>1</v>
      </c>
      <c r="F666" s="15">
        <v>1541</v>
      </c>
      <c r="G666" s="15">
        <f>VLOOKUP(F666,'[1]CAT POSPRE'!$A$2:$C$842,2,FALSE)</f>
        <v>511501541</v>
      </c>
      <c r="H666" s="16" t="str">
        <f>VLOOKUP(F666,'[1]CAT POSPRE'!$A$2:$C$842,3,FALSE)</f>
        <v>Prestaciones establecidas por CGT</v>
      </c>
      <c r="I666" s="17">
        <v>50000</v>
      </c>
    </row>
    <row r="667" spans="1:9" x14ac:dyDescent="0.2">
      <c r="A667" s="13">
        <v>1500522</v>
      </c>
      <c r="B667" s="14" t="s">
        <v>153</v>
      </c>
      <c r="C667" s="13" t="s">
        <v>154</v>
      </c>
      <c r="D667" s="13" t="s">
        <v>155</v>
      </c>
      <c r="E667" s="13" t="str">
        <f t="shared" si="31"/>
        <v>2</v>
      </c>
      <c r="F667" s="15">
        <v>2111</v>
      </c>
      <c r="G667" s="15">
        <f>VLOOKUP(F667,'[1]CAT POSPRE'!$A$2:$C$842,2,FALSE)</f>
        <v>512102111</v>
      </c>
      <c r="H667" s="16" t="str">
        <f>VLOOKUP(F667,'[1]CAT POSPRE'!$A$2:$C$842,3,FALSE)</f>
        <v>Materiales y útiles de oficina</v>
      </c>
      <c r="I667" s="17">
        <v>8000</v>
      </c>
    </row>
    <row r="668" spans="1:9" x14ac:dyDescent="0.2">
      <c r="A668" s="13">
        <v>1500522</v>
      </c>
      <c r="B668" s="14" t="s">
        <v>153</v>
      </c>
      <c r="C668" s="13" t="s">
        <v>154</v>
      </c>
      <c r="D668" s="13" t="s">
        <v>155</v>
      </c>
      <c r="E668" s="13" t="str">
        <f t="shared" si="31"/>
        <v>2</v>
      </c>
      <c r="F668" s="15">
        <v>2121</v>
      </c>
      <c r="G668" s="15">
        <f>VLOOKUP(F668,'[1]CAT POSPRE'!$A$2:$C$842,2,FALSE)</f>
        <v>512102121</v>
      </c>
      <c r="H668" s="16" t="str">
        <f>VLOOKUP(F668,'[1]CAT POSPRE'!$A$2:$C$842,3,FALSE)</f>
        <v>Materiales y útiles de impresión y reproducción</v>
      </c>
      <c r="I668" s="17">
        <v>5000</v>
      </c>
    </row>
    <row r="669" spans="1:9" x14ac:dyDescent="0.2">
      <c r="A669" s="13">
        <v>1500522</v>
      </c>
      <c r="B669" s="14" t="s">
        <v>153</v>
      </c>
      <c r="C669" s="13" t="s">
        <v>154</v>
      </c>
      <c r="D669" s="13" t="s">
        <v>155</v>
      </c>
      <c r="E669" s="13" t="str">
        <f t="shared" si="31"/>
        <v>2</v>
      </c>
      <c r="F669" s="15">
        <v>2212</v>
      </c>
      <c r="G669" s="15">
        <f>VLOOKUP(F669,'[1]CAT POSPRE'!$A$2:$C$842,2,FALSE)</f>
        <v>512202212</v>
      </c>
      <c r="H669" s="16" t="str">
        <f>VLOOKUP(F669,'[1]CAT POSPRE'!$A$2:$C$842,3,FALSE)</f>
        <v>Prod Alim p pers en instalac de depend y ent</v>
      </c>
      <c r="I669" s="17">
        <v>4000</v>
      </c>
    </row>
    <row r="670" spans="1:9" x14ac:dyDescent="0.2">
      <c r="A670" s="13">
        <v>1500522</v>
      </c>
      <c r="B670" s="14" t="s">
        <v>153</v>
      </c>
      <c r="C670" s="13" t="s">
        <v>154</v>
      </c>
      <c r="D670" s="13" t="s">
        <v>155</v>
      </c>
      <c r="E670" s="13" t="str">
        <f t="shared" si="31"/>
        <v>2</v>
      </c>
      <c r="F670" s="15">
        <v>2421</v>
      </c>
      <c r="G670" s="15">
        <f>VLOOKUP(F670,'[1]CAT POSPRE'!$A$2:$C$842,2,FALSE)</f>
        <v>512402421</v>
      </c>
      <c r="H670" s="16" t="str">
        <f>VLOOKUP(F670,'[1]CAT POSPRE'!$A$2:$C$842,3,FALSE)</f>
        <v>Materiales de construcción de concreto</v>
      </c>
      <c r="I670" s="17">
        <v>0</v>
      </c>
    </row>
    <row r="671" spans="1:9" x14ac:dyDescent="0.2">
      <c r="A671" s="13">
        <v>1500522</v>
      </c>
      <c r="B671" s="14" t="s">
        <v>153</v>
      </c>
      <c r="C671" s="13" t="s">
        <v>154</v>
      </c>
      <c r="D671" s="13" t="s">
        <v>155</v>
      </c>
      <c r="E671" s="13" t="str">
        <f t="shared" si="31"/>
        <v>2</v>
      </c>
      <c r="F671" s="15">
        <v>2461</v>
      </c>
      <c r="G671" s="15">
        <f>VLOOKUP(F671,'[1]CAT POSPRE'!$A$2:$C$842,2,FALSE)</f>
        <v>512402461</v>
      </c>
      <c r="H671" s="16" t="str">
        <f>VLOOKUP(F671,'[1]CAT POSPRE'!$A$2:$C$842,3,FALSE)</f>
        <v>Material eléctrico y electrónico</v>
      </c>
      <c r="I671" s="17">
        <v>0</v>
      </c>
    </row>
    <row r="672" spans="1:9" x14ac:dyDescent="0.2">
      <c r="A672" s="13">
        <v>1500522</v>
      </c>
      <c r="B672" s="19" t="s">
        <v>153</v>
      </c>
      <c r="C672" s="20" t="s">
        <v>154</v>
      </c>
      <c r="D672" s="20" t="s">
        <v>155</v>
      </c>
      <c r="E672" s="20" t="str">
        <f t="shared" si="31"/>
        <v>2</v>
      </c>
      <c r="F672" s="15">
        <v>2491</v>
      </c>
      <c r="G672" s="15">
        <f>VLOOKUP(F672,'[1]CAT POSPRE'!$A$2:$C$842,2,FALSE)</f>
        <v>512402491</v>
      </c>
      <c r="H672" s="16" t="str">
        <f>VLOOKUP(F672,'[1]CAT POSPRE'!$A$2:$C$842,3,FALSE)</f>
        <v>Materiales diversos</v>
      </c>
      <c r="I672" s="17">
        <v>40000</v>
      </c>
    </row>
    <row r="673" spans="1:9" x14ac:dyDescent="0.2">
      <c r="A673" s="13">
        <v>1500522</v>
      </c>
      <c r="B673" s="19" t="s">
        <v>153</v>
      </c>
      <c r="C673" s="20" t="s">
        <v>154</v>
      </c>
      <c r="D673" s="20" t="s">
        <v>155</v>
      </c>
      <c r="E673" s="20" t="str">
        <f t="shared" si="31"/>
        <v>2</v>
      </c>
      <c r="F673" s="15">
        <v>2612</v>
      </c>
      <c r="G673" s="15">
        <f>VLOOKUP(F673,'[1]CAT POSPRE'!$A$2:$C$842,2,FALSE)</f>
        <v>512602612</v>
      </c>
      <c r="H673" s="16" t="str">
        <f>VLOOKUP(F673,'[1]CAT POSPRE'!$A$2:$C$842,3,FALSE)</f>
        <v>Combus Lub y aditivos vehículos Serv Pub</v>
      </c>
      <c r="I673" s="17">
        <v>50000</v>
      </c>
    </row>
    <row r="674" spans="1:9" x14ac:dyDescent="0.2">
      <c r="A674" s="13">
        <v>1500522</v>
      </c>
      <c r="B674" s="19" t="s">
        <v>153</v>
      </c>
      <c r="C674" s="20" t="s">
        <v>154</v>
      </c>
      <c r="D674" s="20" t="s">
        <v>155</v>
      </c>
      <c r="E674" s="20" t="str">
        <f t="shared" si="31"/>
        <v>2</v>
      </c>
      <c r="F674" s="15">
        <v>2941</v>
      </c>
      <c r="G674" s="15">
        <f>VLOOKUP(F674,'[1]CAT POSPRE'!$A$2:$C$842,2,FALSE)</f>
        <v>512902941</v>
      </c>
      <c r="H674" s="16" t="str">
        <f>VLOOKUP(F674,'[1]CAT POSPRE'!$A$2:$C$842,3,FALSE)</f>
        <v>Ref y Acces men Eq cómputo y tecn de la Info</v>
      </c>
      <c r="I674" s="17">
        <v>0</v>
      </c>
    </row>
    <row r="675" spans="1:9" x14ac:dyDescent="0.2">
      <c r="A675" s="13">
        <v>1500522</v>
      </c>
      <c r="B675" s="19" t="s">
        <v>153</v>
      </c>
      <c r="C675" s="20" t="s">
        <v>154</v>
      </c>
      <c r="D675" s="20" t="s">
        <v>155</v>
      </c>
      <c r="E675" s="20" t="str">
        <f t="shared" si="31"/>
        <v>3</v>
      </c>
      <c r="F675" s="15">
        <v>3261</v>
      </c>
      <c r="G675" s="15">
        <f>VLOOKUP(F675,'[1]CAT POSPRE'!$A$2:$C$842,2,FALSE)</f>
        <v>513203261</v>
      </c>
      <c r="H675" s="16" t="str">
        <f>VLOOKUP(F675,'[1]CAT POSPRE'!$A$2:$C$842,3,FALSE)</f>
        <v>Arrendamiento de maquinaria y equipo</v>
      </c>
      <c r="I675" s="17">
        <v>6000</v>
      </c>
    </row>
    <row r="676" spans="1:9" x14ac:dyDescent="0.2">
      <c r="A676" s="13">
        <v>1500522</v>
      </c>
      <c r="B676" s="14" t="s">
        <v>153</v>
      </c>
      <c r="C676" s="13" t="s">
        <v>154</v>
      </c>
      <c r="D676" s="13" t="s">
        <v>155</v>
      </c>
      <c r="E676" s="13" t="str">
        <f t="shared" si="31"/>
        <v>3</v>
      </c>
      <c r="F676" s="15">
        <v>3531</v>
      </c>
      <c r="G676" s="15">
        <f>VLOOKUP(F676,'[1]CAT POSPRE'!$A$2:$C$842,2,FALSE)</f>
        <v>513503531</v>
      </c>
      <c r="H676" s="16" t="str">
        <f>VLOOKUP(F676,'[1]CAT POSPRE'!$A$2:$C$842,3,FALSE)</f>
        <v>Instal Rep y mantto de bienes informáticos</v>
      </c>
      <c r="I676" s="17">
        <v>3000</v>
      </c>
    </row>
    <row r="677" spans="1:9" x14ac:dyDescent="0.2">
      <c r="A677" s="13">
        <v>1500522</v>
      </c>
      <c r="B677" s="19" t="s">
        <v>153</v>
      </c>
      <c r="C677" s="20" t="s">
        <v>154</v>
      </c>
      <c r="D677" s="20" t="s">
        <v>155</v>
      </c>
      <c r="E677" s="20" t="str">
        <f t="shared" si="31"/>
        <v>3</v>
      </c>
      <c r="F677" s="15">
        <v>3551</v>
      </c>
      <c r="G677" s="15">
        <f>VLOOKUP(F677,'[1]CAT POSPRE'!$A$2:$C$842,2,FALSE)</f>
        <v>513503551</v>
      </c>
      <c r="H677" s="16" t="str">
        <f>VLOOKUP(F677,'[1]CAT POSPRE'!$A$2:$C$842,3,FALSE)</f>
        <v>Mantto y conserv Veh terrestres aéreos mariti</v>
      </c>
      <c r="I677" s="17">
        <v>50000</v>
      </c>
    </row>
    <row r="678" spans="1:9" x14ac:dyDescent="0.2">
      <c r="A678" s="13">
        <v>1500522</v>
      </c>
      <c r="B678" s="14" t="s">
        <v>153</v>
      </c>
      <c r="C678" s="13" t="s">
        <v>154</v>
      </c>
      <c r="D678" s="13" t="s">
        <v>155</v>
      </c>
      <c r="E678" s="13" t="str">
        <f t="shared" si="31"/>
        <v>3</v>
      </c>
      <c r="F678" s="15">
        <v>3751</v>
      </c>
      <c r="G678" s="15">
        <f>VLOOKUP(F678,'[1]CAT POSPRE'!$A$2:$C$842,2,FALSE)</f>
        <v>513703751</v>
      </c>
      <c r="H678" s="16" t="str">
        <f>VLOOKUP(F678,'[1]CAT POSPRE'!$A$2:$C$842,3,FALSE)</f>
        <v>Viáticos nac p Serv pub Desemp funciones ofic</v>
      </c>
      <c r="I678" s="17">
        <v>5000</v>
      </c>
    </row>
    <row r="679" spans="1:9" x14ac:dyDescent="0.2">
      <c r="A679" s="13">
        <v>1500522</v>
      </c>
      <c r="B679" s="14" t="s">
        <v>153</v>
      </c>
      <c r="C679" s="13" t="s">
        <v>154</v>
      </c>
      <c r="D679" s="13" t="s">
        <v>155</v>
      </c>
      <c r="E679" s="13" t="str">
        <f t="shared" si="31"/>
        <v>3</v>
      </c>
      <c r="F679" s="15">
        <v>3791</v>
      </c>
      <c r="G679" s="15">
        <f>VLOOKUP(F679,'[1]CAT POSPRE'!$A$2:$C$842,2,FALSE)</f>
        <v>513703791</v>
      </c>
      <c r="H679" s="16" t="str">
        <f>VLOOKUP(F679,'[1]CAT POSPRE'!$A$2:$C$842,3,FALSE)</f>
        <v>Otros servicios de traslado y hospedaje</v>
      </c>
      <c r="I679" s="17">
        <v>1000</v>
      </c>
    </row>
    <row r="680" spans="1:9" x14ac:dyDescent="0.2">
      <c r="A680" s="13">
        <v>1500522</v>
      </c>
      <c r="B680" s="14" t="s">
        <v>153</v>
      </c>
      <c r="C680" s="13" t="s">
        <v>154</v>
      </c>
      <c r="D680" s="13" t="s">
        <v>155</v>
      </c>
      <c r="E680" s="13" t="str">
        <f t="shared" si="31"/>
        <v>5</v>
      </c>
      <c r="F680" s="15">
        <v>5111</v>
      </c>
      <c r="G680" s="15">
        <f>VLOOKUP(F680,'[1]CAT POSPRE'!$A$2:$C$842,2,FALSE)</f>
        <v>124115111</v>
      </c>
      <c r="H680" s="16" t="str">
        <f>VLOOKUP(F680,'[1]CAT POSPRE'!$A$2:$C$842,3,FALSE)</f>
        <v>Muebles de oficina y estantería</v>
      </c>
      <c r="I680" s="17">
        <v>0</v>
      </c>
    </row>
    <row r="681" spans="1:9" x14ac:dyDescent="0.2">
      <c r="A681" s="13">
        <v>1500522</v>
      </c>
      <c r="B681" s="14" t="s">
        <v>153</v>
      </c>
      <c r="C681" s="13" t="s">
        <v>154</v>
      </c>
      <c r="D681" s="13" t="s">
        <v>155</v>
      </c>
      <c r="E681" s="13" t="str">
        <f t="shared" ref="E681:E875" si="33">MID(F681,1,1)</f>
        <v>5</v>
      </c>
      <c r="F681" s="15">
        <v>5151</v>
      </c>
      <c r="G681" s="15">
        <f>VLOOKUP(F681,'[1]CAT POSPRE'!$A$2:$C$842,2,FALSE)</f>
        <v>124135151</v>
      </c>
      <c r="H681" s="16" t="str">
        <f>VLOOKUP(F681,'[1]CAT POSPRE'!$A$2:$C$842,3,FALSE)</f>
        <v>Computadoras y equipo periférico</v>
      </c>
      <c r="I681" s="17">
        <v>0</v>
      </c>
    </row>
    <row r="682" spans="1:9" x14ac:dyDescent="0.2">
      <c r="A682" s="9"/>
      <c r="B682" s="9"/>
      <c r="C682" s="9"/>
      <c r="D682" s="9"/>
      <c r="E682" s="9"/>
      <c r="F682" s="10"/>
      <c r="G682" s="10"/>
      <c r="H682" s="11" t="s">
        <v>156</v>
      </c>
      <c r="I682" s="32">
        <f>SUM(I683:I696)</f>
        <v>2252756.33</v>
      </c>
    </row>
    <row r="683" spans="1:9" x14ac:dyDescent="0.2">
      <c r="A683" s="15">
        <v>1400321</v>
      </c>
      <c r="B683" s="13" t="s">
        <v>153</v>
      </c>
      <c r="C683" s="13" t="s">
        <v>154</v>
      </c>
      <c r="D683" s="13" t="s">
        <v>157</v>
      </c>
      <c r="E683" s="20" t="str">
        <f t="shared" ref="E683:E785" si="34">MID(F683,1,1)</f>
        <v>1</v>
      </c>
      <c r="F683" s="15">
        <v>1131</v>
      </c>
      <c r="G683" s="15">
        <f>VLOOKUP(F683,'[1]CAT POSPRE'!$A$2:$C$842,2,FALSE)</f>
        <v>511101131</v>
      </c>
      <c r="H683" s="16" t="str">
        <f>VLOOKUP(F683,'[1]CAT POSPRE'!$A$2:$C$842,3,FALSE)</f>
        <v>Sueldos Base</v>
      </c>
      <c r="I683" s="33">
        <v>1250161.3400000001</v>
      </c>
    </row>
    <row r="684" spans="1:9" x14ac:dyDescent="0.2">
      <c r="A684" s="15">
        <v>1400321</v>
      </c>
      <c r="B684" s="13" t="s">
        <v>153</v>
      </c>
      <c r="C684" s="13" t="s">
        <v>154</v>
      </c>
      <c r="D684" s="13" t="s">
        <v>157</v>
      </c>
      <c r="E684" s="20" t="str">
        <f t="shared" si="34"/>
        <v>1</v>
      </c>
      <c r="F684" s="15">
        <v>1221</v>
      </c>
      <c r="G684" s="15">
        <f>VLOOKUP(F684,'[1]CAT POSPRE'!$A$2:$C$842,2,FALSE)</f>
        <v>511201221</v>
      </c>
      <c r="H684" s="16" t="str">
        <f>VLOOKUP(F684,'[1]CAT POSPRE'!$A$2:$C$842,3,FALSE)</f>
        <v>Remuneraciones para eventuales</v>
      </c>
      <c r="I684" s="33">
        <v>0</v>
      </c>
    </row>
    <row r="685" spans="1:9" x14ac:dyDescent="0.2">
      <c r="A685" s="15">
        <v>1400321</v>
      </c>
      <c r="B685" s="13" t="s">
        <v>153</v>
      </c>
      <c r="C685" s="13" t="s">
        <v>154</v>
      </c>
      <c r="D685" s="13" t="s">
        <v>157</v>
      </c>
      <c r="E685" s="20" t="str">
        <f t="shared" si="34"/>
        <v>1</v>
      </c>
      <c r="F685" s="15">
        <v>1312</v>
      </c>
      <c r="G685" s="15">
        <f>VLOOKUP(F685,'[1]CAT POSPRE'!$A$2:$C$842,2,FALSE)</f>
        <v>511301312</v>
      </c>
      <c r="H685" s="16" t="str">
        <f>VLOOKUP(F685,'[1]CAT POSPRE'!$A$2:$C$842,3,FALSE)</f>
        <v>Antigüedad</v>
      </c>
      <c r="I685" s="33">
        <v>41672.04</v>
      </c>
    </row>
    <row r="686" spans="1:9" x14ac:dyDescent="0.2">
      <c r="A686" s="15">
        <v>1400321</v>
      </c>
      <c r="B686" s="13" t="s">
        <v>153</v>
      </c>
      <c r="C686" s="13" t="s">
        <v>154</v>
      </c>
      <c r="D686" s="13" t="s">
        <v>157</v>
      </c>
      <c r="E686" s="20" t="str">
        <f t="shared" si="34"/>
        <v>1</v>
      </c>
      <c r="F686" s="15">
        <v>1321</v>
      </c>
      <c r="G686" s="15">
        <f>VLOOKUP(F686,'[1]CAT POSPRE'!$A$2:$C$842,2,FALSE)</f>
        <v>511301321</v>
      </c>
      <c r="H686" s="16" t="str">
        <f>VLOOKUP(F686,'[1]CAT POSPRE'!$A$2:$C$842,3,FALSE)</f>
        <v>Prima Vacacional</v>
      </c>
      <c r="I686" s="33">
        <v>20836.02</v>
      </c>
    </row>
    <row r="687" spans="1:9" x14ac:dyDescent="0.2">
      <c r="A687" s="15">
        <v>1400321</v>
      </c>
      <c r="B687" s="13" t="s">
        <v>153</v>
      </c>
      <c r="C687" s="13" t="s">
        <v>154</v>
      </c>
      <c r="D687" s="13" t="s">
        <v>157</v>
      </c>
      <c r="E687" s="20" t="str">
        <f t="shared" si="34"/>
        <v>1</v>
      </c>
      <c r="F687" s="15">
        <v>1323</v>
      </c>
      <c r="G687" s="15">
        <f>VLOOKUP(F687,'[1]CAT POSPRE'!$A$2:$C$842,2,FALSE)</f>
        <v>511301323</v>
      </c>
      <c r="H687" s="16" t="str">
        <f>VLOOKUP(F687,'[1]CAT POSPRE'!$A$2:$C$842,3,FALSE)</f>
        <v>Gratificación de fin de año</v>
      </c>
      <c r="I687" s="33">
        <v>138906.82</v>
      </c>
    </row>
    <row r="688" spans="1:9" x14ac:dyDescent="0.2">
      <c r="A688" s="15">
        <v>1400321</v>
      </c>
      <c r="B688" s="13" t="s">
        <v>153</v>
      </c>
      <c r="C688" s="13" t="s">
        <v>154</v>
      </c>
      <c r="D688" s="13" t="s">
        <v>157</v>
      </c>
      <c r="E688" s="20" t="str">
        <f t="shared" si="34"/>
        <v>1</v>
      </c>
      <c r="F688" s="15">
        <v>1531</v>
      </c>
      <c r="G688" s="15">
        <f>VLOOKUP(F688,'[1]CAT POSPRE'!$A$2:$C$842,2,FALSE)</f>
        <v>511501531</v>
      </c>
      <c r="H688" s="16" t="str">
        <f>VLOOKUP(F688,'[1]CAT POSPRE'!$A$2:$C$842,3,FALSE)</f>
        <v>Prestaciones de retiro</v>
      </c>
      <c r="I688" s="33">
        <v>104180.11</v>
      </c>
    </row>
    <row r="689" spans="1:9" x14ac:dyDescent="0.2">
      <c r="A689" s="15">
        <v>1400321</v>
      </c>
      <c r="B689" s="13" t="s">
        <v>153</v>
      </c>
      <c r="C689" s="13" t="s">
        <v>154</v>
      </c>
      <c r="D689" s="13" t="s">
        <v>157</v>
      </c>
      <c r="E689" s="20" t="str">
        <f t="shared" si="34"/>
        <v>1</v>
      </c>
      <c r="F689" s="15">
        <v>1541</v>
      </c>
      <c r="G689" s="15">
        <f>VLOOKUP(F689,'[1]CAT POSPRE'!$A$2:$C$842,2,FALSE)</f>
        <v>511501541</v>
      </c>
      <c r="H689" s="16" t="str">
        <f>VLOOKUP(F689,'[1]CAT POSPRE'!$A$2:$C$842,3,FALSE)</f>
        <v>Prestaciones establecidas por CGT</v>
      </c>
      <c r="I689" s="33">
        <v>0</v>
      </c>
    </row>
    <row r="690" spans="1:9" x14ac:dyDescent="0.2">
      <c r="A690" s="15">
        <v>1400321</v>
      </c>
      <c r="B690" s="13" t="s">
        <v>153</v>
      </c>
      <c r="C690" s="13" t="s">
        <v>154</v>
      </c>
      <c r="D690" s="13" t="s">
        <v>157</v>
      </c>
      <c r="E690" s="20" t="str">
        <f t="shared" si="34"/>
        <v>2</v>
      </c>
      <c r="F690" s="15">
        <v>2491</v>
      </c>
      <c r="G690" s="15">
        <f>VLOOKUP(F690,'[1]CAT POSPRE'!$A$2:$C$842,2,FALSE)</f>
        <v>512402491</v>
      </c>
      <c r="H690" s="16" t="str">
        <f>VLOOKUP(F690,'[1]CAT POSPRE'!$A$2:$C$842,3,FALSE)</f>
        <v>Materiales diversos</v>
      </c>
      <c r="I690" s="33">
        <v>25000</v>
      </c>
    </row>
    <row r="691" spans="1:9" x14ac:dyDescent="0.2">
      <c r="A691" s="15">
        <v>1400321</v>
      </c>
      <c r="B691" s="13" t="s">
        <v>153</v>
      </c>
      <c r="C691" s="13" t="s">
        <v>154</v>
      </c>
      <c r="D691" s="13" t="s">
        <v>157</v>
      </c>
      <c r="E691" s="20" t="str">
        <f t="shared" si="34"/>
        <v>2</v>
      </c>
      <c r="F691" s="15">
        <v>2612</v>
      </c>
      <c r="G691" s="15">
        <f>VLOOKUP(F691,'[1]CAT POSPRE'!$A$2:$C$842,2,FALSE)</f>
        <v>512602612</v>
      </c>
      <c r="H691" s="16" t="str">
        <f>VLOOKUP(F691,'[1]CAT POSPRE'!$A$2:$C$842,3,FALSE)</f>
        <v>Combus Lub y aditivos vehículos Serv Pub</v>
      </c>
      <c r="I691" s="33">
        <v>420000</v>
      </c>
    </row>
    <row r="692" spans="1:9" x14ac:dyDescent="0.2">
      <c r="A692" s="15">
        <v>1400321</v>
      </c>
      <c r="B692" s="13" t="s">
        <v>153</v>
      </c>
      <c r="C692" s="13" t="s">
        <v>154</v>
      </c>
      <c r="D692" s="13" t="s">
        <v>157</v>
      </c>
      <c r="E692" s="20" t="str">
        <f t="shared" si="34"/>
        <v>2</v>
      </c>
      <c r="F692" s="15">
        <v>2711</v>
      </c>
      <c r="G692" s="15">
        <f>VLOOKUP(F692,'[1]CAT POSPRE'!$A$2:$C$842,2,FALSE)</f>
        <v>512702711</v>
      </c>
      <c r="H692" s="16" t="str">
        <f>VLOOKUP(F692,'[1]CAT POSPRE'!$A$2:$C$842,3,FALSE)</f>
        <v>Vestuario y uniformes</v>
      </c>
      <c r="I692" s="33">
        <v>25000</v>
      </c>
    </row>
    <row r="693" spans="1:9" x14ac:dyDescent="0.2">
      <c r="A693" s="15">
        <v>1400321</v>
      </c>
      <c r="B693" s="13" t="s">
        <v>153</v>
      </c>
      <c r="C693" s="13" t="s">
        <v>154</v>
      </c>
      <c r="D693" s="13" t="s">
        <v>157</v>
      </c>
      <c r="E693" s="20" t="str">
        <f t="shared" si="34"/>
        <v>2</v>
      </c>
      <c r="F693" s="15">
        <v>2911</v>
      </c>
      <c r="G693" s="15">
        <f>VLOOKUP(F693,'[1]CAT POSPRE'!$A$2:$C$842,2,FALSE)</f>
        <v>512902911</v>
      </c>
      <c r="H693" s="16" t="str">
        <f>VLOOKUP(F693,'[1]CAT POSPRE'!$A$2:$C$842,3,FALSE)</f>
        <v>Herramientas menores</v>
      </c>
      <c r="I693" s="33">
        <v>12000</v>
      </c>
    </row>
    <row r="694" spans="1:9" x14ac:dyDescent="0.2">
      <c r="A694" s="15">
        <v>1400321</v>
      </c>
      <c r="B694" s="13" t="s">
        <v>153</v>
      </c>
      <c r="C694" s="13" t="s">
        <v>154</v>
      </c>
      <c r="D694" s="13" t="s">
        <v>157</v>
      </c>
      <c r="E694" s="20" t="str">
        <f t="shared" si="34"/>
        <v>3</v>
      </c>
      <c r="F694" s="15">
        <v>3471</v>
      </c>
      <c r="G694" s="15">
        <f>VLOOKUP(F694,'[1]CAT POSPRE'!$A$2:$C$842,2,FALSE)</f>
        <v>513403471</v>
      </c>
      <c r="H694" s="16" t="str">
        <f>VLOOKUP(F694,'[1]CAT POSPRE'!$A$2:$C$842,3,FALSE)</f>
        <v>Fletes y maniobras</v>
      </c>
      <c r="I694" s="33">
        <v>15000</v>
      </c>
    </row>
    <row r="695" spans="1:9" x14ac:dyDescent="0.2">
      <c r="A695" s="15">
        <v>1400321</v>
      </c>
      <c r="B695" s="13" t="s">
        <v>153</v>
      </c>
      <c r="C695" s="13" t="s">
        <v>154</v>
      </c>
      <c r="D695" s="13" t="s">
        <v>157</v>
      </c>
      <c r="E695" s="20" t="str">
        <f t="shared" si="34"/>
        <v>3</v>
      </c>
      <c r="F695" s="15">
        <v>3551</v>
      </c>
      <c r="G695" s="15">
        <f>VLOOKUP(F695,'[1]CAT POSPRE'!$A$2:$C$842,2,FALSE)</f>
        <v>513503551</v>
      </c>
      <c r="H695" s="16" t="str">
        <f>VLOOKUP(F695,'[1]CAT POSPRE'!$A$2:$C$842,3,FALSE)</f>
        <v>Mantto y conserv Veh terrestres aéreos mariti</v>
      </c>
      <c r="I695" s="33">
        <v>200000</v>
      </c>
    </row>
    <row r="696" spans="1:9" x14ac:dyDescent="0.2">
      <c r="A696" s="15">
        <v>1400321</v>
      </c>
      <c r="B696" s="13" t="s">
        <v>153</v>
      </c>
      <c r="C696" s="13" t="s">
        <v>154</v>
      </c>
      <c r="D696" s="13" t="s">
        <v>157</v>
      </c>
      <c r="E696" s="20" t="str">
        <f t="shared" si="34"/>
        <v>3</v>
      </c>
      <c r="F696" s="15">
        <v>3571</v>
      </c>
      <c r="G696" s="15">
        <f>VLOOKUP(F696,'[1]CAT POSPRE'!$A$2:$C$842,2,FALSE)</f>
        <v>513503571</v>
      </c>
      <c r="H696" s="16" t="str">
        <f>VLOOKUP(F696,'[1]CAT POSPRE'!$A$2:$C$842,3,FALSE)</f>
        <v>Instal Rep y mantto de maq otros Eq y herrami</v>
      </c>
      <c r="I696" s="33">
        <v>0</v>
      </c>
    </row>
    <row r="697" spans="1:9" x14ac:dyDescent="0.2">
      <c r="A697" s="9"/>
      <c r="B697" s="9"/>
      <c r="C697" s="9"/>
      <c r="D697" s="9"/>
      <c r="E697" s="9"/>
      <c r="F697" s="10"/>
      <c r="G697" s="10"/>
      <c r="H697" s="11" t="s">
        <v>158</v>
      </c>
      <c r="I697" s="32">
        <f>SUM(I698:I716)</f>
        <v>656249.97</v>
      </c>
    </row>
    <row r="698" spans="1:9" x14ac:dyDescent="0.2">
      <c r="A698" s="15">
        <v>1400321</v>
      </c>
      <c r="B698" s="14" t="s">
        <v>153</v>
      </c>
      <c r="C698" s="13" t="s">
        <v>154</v>
      </c>
      <c r="D698" s="13" t="s">
        <v>159</v>
      </c>
      <c r="E698" s="20" t="str">
        <f t="shared" si="34"/>
        <v>1</v>
      </c>
      <c r="F698" s="15">
        <v>1131</v>
      </c>
      <c r="G698" s="15">
        <f>VLOOKUP(F698,'[1]CAT POSPRE'!$A$2:$C$842,2,FALSE)</f>
        <v>511101131</v>
      </c>
      <c r="H698" s="16" t="str">
        <f>VLOOKUP(F698,'[1]CAT POSPRE'!$A$2:$C$842,3,FALSE)</f>
        <v>Sueldos Base</v>
      </c>
      <c r="I698" s="33">
        <v>448593.73</v>
      </c>
    </row>
    <row r="699" spans="1:9" x14ac:dyDescent="0.2">
      <c r="A699" s="15">
        <v>1400321</v>
      </c>
      <c r="B699" s="14" t="s">
        <v>153</v>
      </c>
      <c r="C699" s="13" t="s">
        <v>154</v>
      </c>
      <c r="D699" s="13" t="s">
        <v>159</v>
      </c>
      <c r="E699" s="20" t="str">
        <f t="shared" si="34"/>
        <v>1</v>
      </c>
      <c r="F699" s="15">
        <v>1221</v>
      </c>
      <c r="G699" s="15">
        <f>VLOOKUP(F699,'[1]CAT POSPRE'!$A$2:$C$842,2,FALSE)</f>
        <v>511201221</v>
      </c>
      <c r="H699" s="16" t="str">
        <f>VLOOKUP(F699,'[1]CAT POSPRE'!$A$2:$C$842,3,FALSE)</f>
        <v>Remuneraciones para eventuales</v>
      </c>
      <c r="I699" s="33">
        <v>0</v>
      </c>
    </row>
    <row r="700" spans="1:9" x14ac:dyDescent="0.2">
      <c r="A700" s="15">
        <v>1400321</v>
      </c>
      <c r="B700" s="14" t="s">
        <v>153</v>
      </c>
      <c r="C700" s="13" t="s">
        <v>154</v>
      </c>
      <c r="D700" s="13" t="s">
        <v>159</v>
      </c>
      <c r="E700" s="20" t="str">
        <f t="shared" si="34"/>
        <v>1</v>
      </c>
      <c r="F700" s="15">
        <v>1312</v>
      </c>
      <c r="G700" s="15">
        <f>VLOOKUP(F700,'[1]CAT POSPRE'!$A$2:$C$842,2,FALSE)</f>
        <v>511301312</v>
      </c>
      <c r="H700" s="16" t="str">
        <f>VLOOKUP(F700,'[1]CAT POSPRE'!$A$2:$C$842,3,FALSE)</f>
        <v>Antigüedad</v>
      </c>
      <c r="I700" s="33">
        <v>14953.12</v>
      </c>
    </row>
    <row r="701" spans="1:9" x14ac:dyDescent="0.2">
      <c r="A701" s="15">
        <v>1400321</v>
      </c>
      <c r="B701" s="14" t="s">
        <v>153</v>
      </c>
      <c r="C701" s="13" t="s">
        <v>154</v>
      </c>
      <c r="D701" s="13" t="s">
        <v>159</v>
      </c>
      <c r="E701" s="20" t="str">
        <f t="shared" si="34"/>
        <v>1</v>
      </c>
      <c r="F701" s="15">
        <v>1321</v>
      </c>
      <c r="G701" s="15">
        <f>VLOOKUP(F701,'[1]CAT POSPRE'!$A$2:$C$842,2,FALSE)</f>
        <v>511301321</v>
      </c>
      <c r="H701" s="16" t="str">
        <f>VLOOKUP(F701,'[1]CAT POSPRE'!$A$2:$C$842,3,FALSE)</f>
        <v>Prima Vacacional</v>
      </c>
      <c r="I701" s="33">
        <v>7476.56</v>
      </c>
    </row>
    <row r="702" spans="1:9" x14ac:dyDescent="0.2">
      <c r="A702" s="15">
        <v>1400321</v>
      </c>
      <c r="B702" s="14" t="s">
        <v>153</v>
      </c>
      <c r="C702" s="13" t="s">
        <v>154</v>
      </c>
      <c r="D702" s="13" t="s">
        <v>159</v>
      </c>
      <c r="E702" s="20" t="str">
        <f t="shared" si="34"/>
        <v>1</v>
      </c>
      <c r="F702" s="15">
        <v>1323</v>
      </c>
      <c r="G702" s="15">
        <f>VLOOKUP(F702,'[1]CAT POSPRE'!$A$2:$C$842,2,FALSE)</f>
        <v>511301323</v>
      </c>
      <c r="H702" s="16" t="str">
        <f>VLOOKUP(F702,'[1]CAT POSPRE'!$A$2:$C$842,3,FALSE)</f>
        <v>Gratificación de fin de año</v>
      </c>
      <c r="I702" s="33">
        <v>49843.75</v>
      </c>
    </row>
    <row r="703" spans="1:9" x14ac:dyDescent="0.2">
      <c r="A703" s="15">
        <v>1400321</v>
      </c>
      <c r="B703" s="14" t="s">
        <v>153</v>
      </c>
      <c r="C703" s="13" t="s">
        <v>154</v>
      </c>
      <c r="D703" s="13" t="s">
        <v>159</v>
      </c>
      <c r="E703" s="20" t="str">
        <f t="shared" si="34"/>
        <v>1</v>
      </c>
      <c r="F703" s="15">
        <v>1531</v>
      </c>
      <c r="G703" s="15">
        <f>VLOOKUP(F703,'[1]CAT POSPRE'!$A$2:$C$842,2,FALSE)</f>
        <v>511501531</v>
      </c>
      <c r="H703" s="16" t="str">
        <f>VLOOKUP(F703,'[1]CAT POSPRE'!$A$2:$C$842,3,FALSE)</f>
        <v>Prestaciones de retiro</v>
      </c>
      <c r="I703" s="33">
        <v>37382.81</v>
      </c>
    </row>
    <row r="704" spans="1:9" x14ac:dyDescent="0.2">
      <c r="A704" s="15">
        <v>1400321</v>
      </c>
      <c r="B704" s="14" t="s">
        <v>153</v>
      </c>
      <c r="C704" s="13" t="s">
        <v>154</v>
      </c>
      <c r="D704" s="13" t="s">
        <v>159</v>
      </c>
      <c r="E704" s="20" t="str">
        <f t="shared" si="34"/>
        <v>1</v>
      </c>
      <c r="F704" s="15">
        <v>1541</v>
      </c>
      <c r="G704" s="15">
        <f>VLOOKUP(F704,'[1]CAT POSPRE'!$A$2:$C$842,2,FALSE)</f>
        <v>511501541</v>
      </c>
      <c r="H704" s="16" t="str">
        <f>VLOOKUP(F704,'[1]CAT POSPRE'!$A$2:$C$842,3,FALSE)</f>
        <v>Prestaciones establecidas por CGT</v>
      </c>
      <c r="I704" s="33">
        <v>0</v>
      </c>
    </row>
    <row r="705" spans="1:9" x14ac:dyDescent="0.2">
      <c r="A705" s="15">
        <v>1400321</v>
      </c>
      <c r="B705" s="14" t="s">
        <v>153</v>
      </c>
      <c r="C705" s="13" t="s">
        <v>154</v>
      </c>
      <c r="D705" s="13" t="s">
        <v>159</v>
      </c>
      <c r="E705" s="20" t="str">
        <f t="shared" si="34"/>
        <v>2</v>
      </c>
      <c r="F705" s="15">
        <v>2161</v>
      </c>
      <c r="G705" s="15">
        <f>VLOOKUP(F705,'[1]CAT POSPRE'!$A$2:$C$842,2,FALSE)</f>
        <v>512102161</v>
      </c>
      <c r="H705" s="16" t="str">
        <f>VLOOKUP(F705,'[1]CAT POSPRE'!$A$2:$C$842,3,FALSE)</f>
        <v>Material de limpieza</v>
      </c>
      <c r="I705" s="33">
        <v>3000</v>
      </c>
    </row>
    <row r="706" spans="1:9" x14ac:dyDescent="0.2">
      <c r="A706" s="15">
        <v>1400321</v>
      </c>
      <c r="B706" s="14" t="s">
        <v>153</v>
      </c>
      <c r="C706" s="13" t="s">
        <v>154</v>
      </c>
      <c r="D706" s="13" t="s">
        <v>159</v>
      </c>
      <c r="E706" s="20" t="str">
        <f t="shared" si="34"/>
        <v>2</v>
      </c>
      <c r="F706" s="15">
        <v>2421</v>
      </c>
      <c r="G706" s="15">
        <f>VLOOKUP(F706,'[1]CAT POSPRE'!$A$2:$C$842,2,FALSE)</f>
        <v>512402421</v>
      </c>
      <c r="H706" s="16" t="str">
        <f>VLOOKUP(F706,'[1]CAT POSPRE'!$A$2:$C$842,3,FALSE)</f>
        <v>Materiales de construcción de concreto</v>
      </c>
      <c r="I706" s="33">
        <v>2000</v>
      </c>
    </row>
    <row r="707" spans="1:9" x14ac:dyDescent="0.2">
      <c r="A707" s="15">
        <v>1400321</v>
      </c>
      <c r="B707" s="14" t="s">
        <v>153</v>
      </c>
      <c r="C707" s="13" t="s">
        <v>154</v>
      </c>
      <c r="D707" s="13" t="s">
        <v>159</v>
      </c>
      <c r="E707" s="20" t="str">
        <f t="shared" si="34"/>
        <v>2</v>
      </c>
      <c r="F707" s="15">
        <v>2431</v>
      </c>
      <c r="G707" s="15">
        <f>VLOOKUP(F707,'[1]CAT POSPRE'!$A$2:$C$842,2,FALSE)</f>
        <v>512402431</v>
      </c>
      <c r="H707" s="16" t="str">
        <f>VLOOKUP(F707,'[1]CAT POSPRE'!$A$2:$C$842,3,FALSE)</f>
        <v>Materiales de construcción de cal y yeso</v>
      </c>
      <c r="I707" s="33">
        <v>0</v>
      </c>
    </row>
    <row r="708" spans="1:9" x14ac:dyDescent="0.2">
      <c r="A708" s="15">
        <v>1400321</v>
      </c>
      <c r="B708" s="14" t="s">
        <v>153</v>
      </c>
      <c r="C708" s="13" t="s">
        <v>154</v>
      </c>
      <c r="D708" s="13" t="s">
        <v>159</v>
      </c>
      <c r="E708" s="20" t="str">
        <f t="shared" si="34"/>
        <v>2</v>
      </c>
      <c r="F708" s="15">
        <v>2461</v>
      </c>
      <c r="G708" s="15">
        <f>VLOOKUP(F708,'[1]CAT POSPRE'!$A$2:$C$842,2,FALSE)</f>
        <v>512402461</v>
      </c>
      <c r="H708" s="16" t="str">
        <f>VLOOKUP(F708,'[1]CAT POSPRE'!$A$2:$C$842,3,FALSE)</f>
        <v>Material eléctrico y electrónico</v>
      </c>
      <c r="I708" s="33">
        <v>18000</v>
      </c>
    </row>
    <row r="709" spans="1:9" x14ac:dyDescent="0.2">
      <c r="A709" s="15">
        <v>1400321</v>
      </c>
      <c r="B709" s="14" t="s">
        <v>153</v>
      </c>
      <c r="C709" s="13" t="s">
        <v>154</v>
      </c>
      <c r="D709" s="13" t="s">
        <v>159</v>
      </c>
      <c r="E709" s="20" t="str">
        <f t="shared" si="34"/>
        <v>2</v>
      </c>
      <c r="F709" s="15">
        <v>2491</v>
      </c>
      <c r="G709" s="15">
        <f>VLOOKUP(F709,'[1]CAT POSPRE'!$A$2:$C$842,2,FALSE)</f>
        <v>512402491</v>
      </c>
      <c r="H709" s="16" t="str">
        <f>VLOOKUP(F709,'[1]CAT POSPRE'!$A$2:$C$842,3,FALSE)</f>
        <v>Materiales diversos</v>
      </c>
      <c r="I709" s="33">
        <v>27000</v>
      </c>
    </row>
    <row r="710" spans="1:9" x14ac:dyDescent="0.2">
      <c r="A710" s="15">
        <v>1400321</v>
      </c>
      <c r="B710" s="14" t="s">
        <v>153</v>
      </c>
      <c r="C710" s="13" t="s">
        <v>154</v>
      </c>
      <c r="D710" s="13" t="s">
        <v>159</v>
      </c>
      <c r="E710" s="20" t="str">
        <f t="shared" si="34"/>
        <v>2</v>
      </c>
      <c r="F710" s="15">
        <v>2612</v>
      </c>
      <c r="G710" s="15">
        <f>VLOOKUP(F710,'[1]CAT POSPRE'!$A$2:$C$842,2,FALSE)</f>
        <v>512602612</v>
      </c>
      <c r="H710" s="16" t="str">
        <f>VLOOKUP(F710,'[1]CAT POSPRE'!$A$2:$C$842,3,FALSE)</f>
        <v>Combus Lub y aditivos vehículos Serv Pub</v>
      </c>
      <c r="I710" s="33">
        <v>10000</v>
      </c>
    </row>
    <row r="711" spans="1:9" x14ac:dyDescent="0.2">
      <c r="A711" s="15">
        <v>1400321</v>
      </c>
      <c r="B711" s="14" t="s">
        <v>153</v>
      </c>
      <c r="C711" s="13" t="s">
        <v>154</v>
      </c>
      <c r="D711" s="13" t="s">
        <v>159</v>
      </c>
      <c r="E711" s="20" t="str">
        <f t="shared" si="34"/>
        <v>2</v>
      </c>
      <c r="F711" s="15">
        <v>2911</v>
      </c>
      <c r="G711" s="15">
        <f>VLOOKUP(F711,'[1]CAT POSPRE'!$A$2:$C$842,2,FALSE)</f>
        <v>512902911</v>
      </c>
      <c r="H711" s="16" t="str">
        <f>VLOOKUP(F711,'[1]CAT POSPRE'!$A$2:$C$842,3,FALSE)</f>
        <v>Herramientas menores</v>
      </c>
      <c r="I711" s="33">
        <v>10000</v>
      </c>
    </row>
    <row r="712" spans="1:9" x14ac:dyDescent="0.2">
      <c r="A712" s="15">
        <v>1400321</v>
      </c>
      <c r="B712" s="14" t="s">
        <v>153</v>
      </c>
      <c r="C712" s="13" t="s">
        <v>154</v>
      </c>
      <c r="D712" s="13" t="s">
        <v>159</v>
      </c>
      <c r="E712" s="20" t="str">
        <f t="shared" si="34"/>
        <v>3</v>
      </c>
      <c r="F712" s="15">
        <v>3511</v>
      </c>
      <c r="G712" s="15">
        <f>VLOOKUP(F712,'[1]CAT POSPRE'!$A$2:$C$842,2,FALSE)</f>
        <v>513503511</v>
      </c>
      <c r="H712" s="16" t="str">
        <f>VLOOKUP(F712,'[1]CAT POSPRE'!$A$2:$C$842,3,FALSE)</f>
        <v>Conservación y mantenimiento de inmuebles</v>
      </c>
      <c r="I712" s="33">
        <v>2000</v>
      </c>
    </row>
    <row r="713" spans="1:9" x14ac:dyDescent="0.2">
      <c r="A713" s="15">
        <v>1400321</v>
      </c>
      <c r="B713" s="14" t="s">
        <v>153</v>
      </c>
      <c r="C713" s="13" t="s">
        <v>154</v>
      </c>
      <c r="D713" s="13" t="s">
        <v>159</v>
      </c>
      <c r="E713" s="20" t="str">
        <f t="shared" si="34"/>
        <v>3</v>
      </c>
      <c r="F713" s="15">
        <v>3551</v>
      </c>
      <c r="G713" s="15">
        <f>VLOOKUP(F713,'[1]CAT POSPRE'!$A$2:$C$842,2,FALSE)</f>
        <v>513503551</v>
      </c>
      <c r="H713" s="16" t="str">
        <f>VLOOKUP(F713,'[1]CAT POSPRE'!$A$2:$C$842,3,FALSE)</f>
        <v>Mantto y conserv Veh terrestres aéreos mariti</v>
      </c>
      <c r="I713" s="33">
        <v>1000</v>
      </c>
    </row>
    <row r="714" spans="1:9" x14ac:dyDescent="0.2">
      <c r="A714" s="15">
        <v>1400321</v>
      </c>
      <c r="B714" s="14" t="s">
        <v>153</v>
      </c>
      <c r="C714" s="13" t="s">
        <v>154</v>
      </c>
      <c r="D714" s="13" t="s">
        <v>159</v>
      </c>
      <c r="E714" s="20" t="str">
        <f t="shared" si="34"/>
        <v>3</v>
      </c>
      <c r="F714" s="15">
        <v>3571</v>
      </c>
      <c r="G714" s="15">
        <f>VLOOKUP(F714,'[1]CAT POSPRE'!$A$2:$C$842,2,FALSE)</f>
        <v>513503571</v>
      </c>
      <c r="H714" s="16" t="str">
        <f>VLOOKUP(F714,'[1]CAT POSPRE'!$A$2:$C$842,3,FALSE)</f>
        <v>Instal Rep y mantto de maq otros Eq y herrami</v>
      </c>
      <c r="I714" s="33">
        <v>0</v>
      </c>
    </row>
    <row r="715" spans="1:9" x14ac:dyDescent="0.2">
      <c r="A715" s="15">
        <v>1400321</v>
      </c>
      <c r="B715" s="14" t="s">
        <v>153</v>
      </c>
      <c r="C715" s="13" t="s">
        <v>154</v>
      </c>
      <c r="D715" s="13" t="s">
        <v>159</v>
      </c>
      <c r="E715" s="20" t="str">
        <f t="shared" si="34"/>
        <v>3</v>
      </c>
      <c r="F715" s="15">
        <v>3591</v>
      </c>
      <c r="G715" s="15">
        <f>VLOOKUP(F715,'[1]CAT POSPRE'!$A$2:$C$842,2,FALSE)</f>
        <v>513503591</v>
      </c>
      <c r="H715" s="16" t="str">
        <f>VLOOKUP(F715,'[1]CAT POSPRE'!$A$2:$C$842,3,FALSE)</f>
        <v>Servicios de jardinería y fumigación</v>
      </c>
      <c r="I715" s="33">
        <v>10000</v>
      </c>
    </row>
    <row r="716" spans="1:9" x14ac:dyDescent="0.2">
      <c r="A716" s="15">
        <v>1400321</v>
      </c>
      <c r="B716" s="14" t="s">
        <v>153</v>
      </c>
      <c r="C716" s="13" t="s">
        <v>154</v>
      </c>
      <c r="D716" s="13" t="s">
        <v>159</v>
      </c>
      <c r="E716" s="20" t="str">
        <f t="shared" si="34"/>
        <v>5</v>
      </c>
      <c r="F716" s="15">
        <v>5671</v>
      </c>
      <c r="G716" s="15">
        <f>VLOOKUP(F716,'[1]CAT POSPRE'!$A$2:$C$842,2,FALSE)</f>
        <v>124675671</v>
      </c>
      <c r="H716" s="16" t="str">
        <f>VLOOKUP(F716,'[1]CAT POSPRE'!$A$2:$C$842,3,FALSE)</f>
        <v>Herramientas y maquinas  herramienta</v>
      </c>
      <c r="I716" s="33">
        <v>15000</v>
      </c>
    </row>
    <row r="717" spans="1:9" x14ac:dyDescent="0.2">
      <c r="A717" s="22"/>
      <c r="B717" s="9"/>
      <c r="C717" s="9"/>
      <c r="D717" s="9"/>
      <c r="E717" s="9" t="str">
        <f t="shared" si="34"/>
        <v/>
      </c>
      <c r="F717" s="10"/>
      <c r="G717" s="10"/>
      <c r="H717" s="11" t="s">
        <v>160</v>
      </c>
      <c r="I717" s="12">
        <f>SUM(I718:I729)</f>
        <v>325839.19999999995</v>
      </c>
    </row>
    <row r="718" spans="1:9" x14ac:dyDescent="0.2">
      <c r="A718" s="13">
        <v>1500522</v>
      </c>
      <c r="B718" s="14" t="s">
        <v>153</v>
      </c>
      <c r="C718" s="13" t="s">
        <v>154</v>
      </c>
      <c r="D718" s="13" t="s">
        <v>161</v>
      </c>
      <c r="E718" s="13" t="str">
        <f t="shared" si="34"/>
        <v>1</v>
      </c>
      <c r="F718" s="15">
        <v>1131</v>
      </c>
      <c r="G718" s="15">
        <f>VLOOKUP(F718,'[1]CAT POSPRE'!$A$2:$C$842,2,FALSE)</f>
        <v>511101131</v>
      </c>
      <c r="H718" s="16" t="str">
        <f>VLOOKUP(F718,'[1]CAT POSPRE'!$A$2:$C$842,3,FALSE)</f>
        <v>Sueldos Base</v>
      </c>
      <c r="I718" s="17">
        <v>133263.65</v>
      </c>
    </row>
    <row r="719" spans="1:9" x14ac:dyDescent="0.2">
      <c r="A719" s="13">
        <v>1500522</v>
      </c>
      <c r="B719" s="14" t="s">
        <v>153</v>
      </c>
      <c r="C719" s="13" t="s">
        <v>154</v>
      </c>
      <c r="D719" s="13" t="s">
        <v>161</v>
      </c>
      <c r="E719" s="13" t="str">
        <f t="shared" si="34"/>
        <v>1</v>
      </c>
      <c r="F719" s="15">
        <v>1312</v>
      </c>
      <c r="G719" s="15">
        <f>VLOOKUP(F719,'[1]CAT POSPRE'!$A$2:$C$842,2,FALSE)</f>
        <v>511301312</v>
      </c>
      <c r="H719" s="16" t="str">
        <f>VLOOKUP(F719,'[1]CAT POSPRE'!$A$2:$C$842,3,FALSE)</f>
        <v>Antigüedad</v>
      </c>
      <c r="I719" s="17">
        <v>4442.12</v>
      </c>
    </row>
    <row r="720" spans="1:9" x14ac:dyDescent="0.2">
      <c r="A720" s="13">
        <v>1500522</v>
      </c>
      <c r="B720" s="14" t="s">
        <v>153</v>
      </c>
      <c r="C720" s="13" t="s">
        <v>154</v>
      </c>
      <c r="D720" s="13" t="s">
        <v>161</v>
      </c>
      <c r="E720" s="13" t="str">
        <f t="shared" si="34"/>
        <v>1</v>
      </c>
      <c r="F720" s="15">
        <v>1321</v>
      </c>
      <c r="G720" s="15">
        <f>VLOOKUP(F720,'[1]CAT POSPRE'!$A$2:$C$842,2,FALSE)</f>
        <v>511301321</v>
      </c>
      <c r="H720" s="16" t="str">
        <f>VLOOKUP(F720,'[1]CAT POSPRE'!$A$2:$C$842,3,FALSE)</f>
        <v>Prima Vacacional</v>
      </c>
      <c r="I720" s="17">
        <v>2221.06</v>
      </c>
    </row>
    <row r="721" spans="1:9" x14ac:dyDescent="0.2">
      <c r="A721" s="13">
        <v>1500522</v>
      </c>
      <c r="B721" s="14" t="s">
        <v>153</v>
      </c>
      <c r="C721" s="13" t="s">
        <v>154</v>
      </c>
      <c r="D721" s="13" t="s">
        <v>161</v>
      </c>
      <c r="E721" s="13" t="str">
        <f t="shared" si="34"/>
        <v>1</v>
      </c>
      <c r="F721" s="15">
        <v>1323</v>
      </c>
      <c r="G721" s="15">
        <f>VLOOKUP(F721,'[1]CAT POSPRE'!$A$2:$C$842,2,FALSE)</f>
        <v>511301323</v>
      </c>
      <c r="H721" s="16" t="str">
        <f>VLOOKUP(F721,'[1]CAT POSPRE'!$A$2:$C$842,3,FALSE)</f>
        <v>Gratificación de fin de año</v>
      </c>
      <c r="I721" s="17">
        <v>14807.07</v>
      </c>
    </row>
    <row r="722" spans="1:9" x14ac:dyDescent="0.2">
      <c r="A722" s="13">
        <v>1500522</v>
      </c>
      <c r="B722" s="14" t="s">
        <v>153</v>
      </c>
      <c r="C722" s="13" t="s">
        <v>154</v>
      </c>
      <c r="D722" s="13" t="s">
        <v>161</v>
      </c>
      <c r="E722" s="13" t="str">
        <f t="shared" si="34"/>
        <v>1</v>
      </c>
      <c r="F722" s="15">
        <v>1531</v>
      </c>
      <c r="G722" s="15">
        <f>VLOOKUP(F722,'[1]CAT POSPRE'!$A$2:$C$842,2,FALSE)</f>
        <v>511501531</v>
      </c>
      <c r="H722" s="16" t="str">
        <f>VLOOKUP(F722,'[1]CAT POSPRE'!$A$2:$C$842,3,FALSE)</f>
        <v>Prestaciones de retiro</v>
      </c>
      <c r="I722" s="17">
        <v>11105.3</v>
      </c>
    </row>
    <row r="723" spans="1:9" x14ac:dyDescent="0.2">
      <c r="A723" s="13">
        <v>1500522</v>
      </c>
      <c r="B723" s="19" t="s">
        <v>153</v>
      </c>
      <c r="C723" s="20" t="s">
        <v>154</v>
      </c>
      <c r="D723" s="20" t="s">
        <v>161</v>
      </c>
      <c r="E723" s="20" t="str">
        <f t="shared" si="34"/>
        <v>1</v>
      </c>
      <c r="F723" s="15">
        <v>1541</v>
      </c>
      <c r="G723" s="15">
        <f>VLOOKUP(F723,'[1]CAT POSPRE'!$A$2:$C$842,2,FALSE)</f>
        <v>511501541</v>
      </c>
      <c r="H723" s="16" t="str">
        <f>VLOOKUP(F723,'[1]CAT POSPRE'!$A$2:$C$842,3,FALSE)</f>
        <v>Prestaciones establecidas por CGT</v>
      </c>
      <c r="I723" s="17">
        <v>0</v>
      </c>
    </row>
    <row r="724" spans="1:9" x14ac:dyDescent="0.2">
      <c r="A724" s="13">
        <v>1500522</v>
      </c>
      <c r="B724" s="14" t="s">
        <v>153</v>
      </c>
      <c r="C724" s="13" t="s">
        <v>154</v>
      </c>
      <c r="D724" s="13" t="s">
        <v>161</v>
      </c>
      <c r="E724" s="13" t="str">
        <f t="shared" si="34"/>
        <v>2</v>
      </c>
      <c r="F724" s="15">
        <v>2461</v>
      </c>
      <c r="G724" s="15">
        <f>VLOOKUP(F724,'[1]CAT POSPRE'!$A$2:$C$842,2,FALSE)</f>
        <v>512402461</v>
      </c>
      <c r="H724" s="16" t="str">
        <f>VLOOKUP(F724,'[1]CAT POSPRE'!$A$2:$C$842,3,FALSE)</f>
        <v>Material eléctrico y electrónico</v>
      </c>
      <c r="I724" s="17">
        <v>70000</v>
      </c>
    </row>
    <row r="725" spans="1:9" x14ac:dyDescent="0.2">
      <c r="A725" s="13">
        <v>1500522</v>
      </c>
      <c r="B725" s="14" t="s">
        <v>153</v>
      </c>
      <c r="C725" s="13" t="s">
        <v>154</v>
      </c>
      <c r="D725" s="13" t="s">
        <v>161</v>
      </c>
      <c r="E725" s="13" t="str">
        <f t="shared" si="34"/>
        <v>2</v>
      </c>
      <c r="F725" s="15">
        <v>2471</v>
      </c>
      <c r="G725" s="15">
        <f>VLOOKUP(F725,'[1]CAT POSPRE'!$A$2:$C$842,2,FALSE)</f>
        <v>512402471</v>
      </c>
      <c r="H725" s="16" t="str">
        <f>VLOOKUP(F725,'[1]CAT POSPRE'!$A$2:$C$842,3,FALSE)</f>
        <v>Estructuras y manufacturas</v>
      </c>
      <c r="I725" s="17">
        <v>0</v>
      </c>
    </row>
    <row r="726" spans="1:9" x14ac:dyDescent="0.2">
      <c r="A726" s="13">
        <v>1500522</v>
      </c>
      <c r="B726" s="19" t="s">
        <v>153</v>
      </c>
      <c r="C726" s="20" t="s">
        <v>154</v>
      </c>
      <c r="D726" s="20" t="s">
        <v>161</v>
      </c>
      <c r="E726" s="20" t="str">
        <f t="shared" si="34"/>
        <v>2</v>
      </c>
      <c r="F726" s="15">
        <v>2491</v>
      </c>
      <c r="G726" s="15">
        <f>VLOOKUP(F726,'[1]CAT POSPRE'!$A$2:$C$842,2,FALSE)</f>
        <v>512402491</v>
      </c>
      <c r="H726" s="16" t="str">
        <f>VLOOKUP(F726,'[1]CAT POSPRE'!$A$2:$C$842,3,FALSE)</f>
        <v>Materiales diversos</v>
      </c>
      <c r="I726" s="17">
        <v>20000</v>
      </c>
    </row>
    <row r="727" spans="1:9" x14ac:dyDescent="0.2">
      <c r="A727" s="13">
        <v>1500522</v>
      </c>
      <c r="B727" s="14" t="s">
        <v>153</v>
      </c>
      <c r="C727" s="13" t="s">
        <v>154</v>
      </c>
      <c r="D727" s="13" t="s">
        <v>161</v>
      </c>
      <c r="E727" s="13" t="str">
        <f t="shared" si="34"/>
        <v>2</v>
      </c>
      <c r="F727" s="15">
        <v>2612</v>
      </c>
      <c r="G727" s="15">
        <f>VLOOKUP(F727,'[1]CAT POSPRE'!$A$2:$C$842,2,FALSE)</f>
        <v>512602612</v>
      </c>
      <c r="H727" s="16" t="str">
        <f>VLOOKUP(F727,'[1]CAT POSPRE'!$A$2:$C$842,3,FALSE)</f>
        <v>Combus Lub y aditivos vehículos Serv Pub</v>
      </c>
      <c r="I727" s="17">
        <v>50000</v>
      </c>
    </row>
    <row r="728" spans="1:9" x14ac:dyDescent="0.2">
      <c r="A728" s="13">
        <v>1500522</v>
      </c>
      <c r="B728" s="19" t="s">
        <v>153</v>
      </c>
      <c r="C728" s="20" t="s">
        <v>154</v>
      </c>
      <c r="D728" s="20" t="s">
        <v>161</v>
      </c>
      <c r="E728" s="20" t="str">
        <f t="shared" si="34"/>
        <v>3</v>
      </c>
      <c r="F728" s="15">
        <v>3111</v>
      </c>
      <c r="G728" s="15">
        <f>VLOOKUP(F728,'[1]CAT POSPRE'!$A$2:$C$842,2,FALSE)</f>
        <v>513103111</v>
      </c>
      <c r="H728" s="16" t="str">
        <f>VLOOKUP(F728,'[1]CAT POSPRE'!$A$2:$C$842,3,FALSE)</f>
        <v>Servicio de energía eléctrica</v>
      </c>
      <c r="I728" s="17">
        <v>15000</v>
      </c>
    </row>
    <row r="729" spans="1:9" x14ac:dyDescent="0.2">
      <c r="A729" s="13">
        <v>1500522</v>
      </c>
      <c r="B729" s="14" t="s">
        <v>153</v>
      </c>
      <c r="C729" s="13" t="s">
        <v>154</v>
      </c>
      <c r="D729" s="13" t="s">
        <v>161</v>
      </c>
      <c r="E729" s="13" t="str">
        <f t="shared" si="34"/>
        <v>3</v>
      </c>
      <c r="F729" s="15">
        <v>3571</v>
      </c>
      <c r="G729" s="15">
        <f>VLOOKUP(F729,'[1]CAT POSPRE'!$A$2:$C$842,2,FALSE)</f>
        <v>513503571</v>
      </c>
      <c r="H729" s="16" t="str">
        <f>VLOOKUP(F729,'[1]CAT POSPRE'!$A$2:$C$842,3,FALSE)</f>
        <v>Instal Rep y mantto de maq otros Eq y herrami</v>
      </c>
      <c r="I729" s="17">
        <v>5000</v>
      </c>
    </row>
    <row r="730" spans="1:9" x14ac:dyDescent="0.2">
      <c r="A730" s="22"/>
      <c r="B730" s="9"/>
      <c r="C730" s="9"/>
      <c r="D730" s="9"/>
      <c r="E730" s="9" t="str">
        <f t="shared" si="34"/>
        <v/>
      </c>
      <c r="F730" s="10"/>
      <c r="G730" s="10"/>
      <c r="H730" s="11" t="s">
        <v>162</v>
      </c>
      <c r="I730" s="12">
        <f>SUM(I731:I752)</f>
        <v>2084156.3900000001</v>
      </c>
    </row>
    <row r="731" spans="1:9" x14ac:dyDescent="0.2">
      <c r="A731" s="13">
        <v>1500522</v>
      </c>
      <c r="B731" s="14" t="s">
        <v>153</v>
      </c>
      <c r="C731" s="13" t="s">
        <v>154</v>
      </c>
      <c r="D731" s="13" t="s">
        <v>163</v>
      </c>
      <c r="E731" s="13" t="str">
        <f t="shared" si="34"/>
        <v>1</v>
      </c>
      <c r="F731" s="15">
        <v>1131</v>
      </c>
      <c r="G731" s="15">
        <f>VLOOKUP(F731,'[1]CAT POSPRE'!$A$2:$C$842,2,FALSE)</f>
        <v>511101131</v>
      </c>
      <c r="H731" s="16" t="str">
        <f>VLOOKUP(F731,'[1]CAT POSPRE'!$A$2:$C$842,3,FALSE)</f>
        <v>Sueldos Base</v>
      </c>
      <c r="I731" s="17">
        <v>604411.38</v>
      </c>
    </row>
    <row r="732" spans="1:9" x14ac:dyDescent="0.2">
      <c r="A732" s="13">
        <v>1500522</v>
      </c>
      <c r="B732" s="14" t="s">
        <v>153</v>
      </c>
      <c r="C732" s="13" t="s">
        <v>154</v>
      </c>
      <c r="D732" s="13" t="s">
        <v>163</v>
      </c>
      <c r="E732" s="13" t="str">
        <f t="shared" si="34"/>
        <v>1</v>
      </c>
      <c r="F732" s="15">
        <v>1221</v>
      </c>
      <c r="G732" s="15">
        <f>VLOOKUP(F732,'[1]CAT POSPRE'!$A$2:$C$842,2,FALSE)</f>
        <v>511201221</v>
      </c>
      <c r="H732" s="16" t="str">
        <f>VLOOKUP(F732,'[1]CAT POSPRE'!$A$2:$C$842,3,FALSE)</f>
        <v>Remuneraciones para eventuales</v>
      </c>
      <c r="I732" s="17">
        <v>0</v>
      </c>
    </row>
    <row r="733" spans="1:9" x14ac:dyDescent="0.2">
      <c r="A733" s="13">
        <v>1500522</v>
      </c>
      <c r="B733" s="14" t="s">
        <v>153</v>
      </c>
      <c r="C733" s="13" t="s">
        <v>154</v>
      </c>
      <c r="D733" s="13" t="s">
        <v>163</v>
      </c>
      <c r="E733" s="13" t="str">
        <f t="shared" si="34"/>
        <v>1</v>
      </c>
      <c r="F733" s="15">
        <v>1312</v>
      </c>
      <c r="G733" s="15">
        <f>VLOOKUP(F733,'[1]CAT POSPRE'!$A$2:$C$842,2,FALSE)</f>
        <v>511301312</v>
      </c>
      <c r="H733" s="16" t="str">
        <f>VLOOKUP(F733,'[1]CAT POSPRE'!$A$2:$C$842,3,FALSE)</f>
        <v>Antigüedad</v>
      </c>
      <c r="I733" s="17">
        <v>20147.05</v>
      </c>
    </row>
    <row r="734" spans="1:9" x14ac:dyDescent="0.2">
      <c r="A734" s="13">
        <v>1500522</v>
      </c>
      <c r="B734" s="14" t="s">
        <v>153</v>
      </c>
      <c r="C734" s="13" t="s">
        <v>154</v>
      </c>
      <c r="D734" s="13" t="s">
        <v>163</v>
      </c>
      <c r="E734" s="13" t="str">
        <f t="shared" si="34"/>
        <v>1</v>
      </c>
      <c r="F734" s="15">
        <v>1321</v>
      </c>
      <c r="G734" s="15">
        <f>VLOOKUP(F734,'[1]CAT POSPRE'!$A$2:$C$842,2,FALSE)</f>
        <v>511301321</v>
      </c>
      <c r="H734" s="16" t="str">
        <f>VLOOKUP(F734,'[1]CAT POSPRE'!$A$2:$C$842,3,FALSE)</f>
        <v>Prima Vacacional</v>
      </c>
      <c r="I734" s="17">
        <v>10073.52</v>
      </c>
    </row>
    <row r="735" spans="1:9" x14ac:dyDescent="0.2">
      <c r="A735" s="13">
        <v>1500522</v>
      </c>
      <c r="B735" s="14" t="s">
        <v>153</v>
      </c>
      <c r="C735" s="13" t="s">
        <v>154</v>
      </c>
      <c r="D735" s="13" t="s">
        <v>163</v>
      </c>
      <c r="E735" s="13" t="str">
        <f t="shared" si="34"/>
        <v>1</v>
      </c>
      <c r="F735" s="15">
        <v>1323</v>
      </c>
      <c r="G735" s="15">
        <f>VLOOKUP(F735,'[1]CAT POSPRE'!$A$2:$C$842,2,FALSE)</f>
        <v>511301323</v>
      </c>
      <c r="H735" s="16" t="str">
        <f>VLOOKUP(F735,'[1]CAT POSPRE'!$A$2:$C$842,3,FALSE)</f>
        <v>Gratificación de fin de año</v>
      </c>
      <c r="I735" s="17">
        <v>67156.820000000007</v>
      </c>
    </row>
    <row r="736" spans="1:9" x14ac:dyDescent="0.2">
      <c r="A736" s="13">
        <v>1500522</v>
      </c>
      <c r="B736" s="14" t="s">
        <v>153</v>
      </c>
      <c r="C736" s="13" t="s">
        <v>154</v>
      </c>
      <c r="D736" s="13" t="s">
        <v>163</v>
      </c>
      <c r="E736" s="13" t="str">
        <f t="shared" si="34"/>
        <v>1</v>
      </c>
      <c r="F736" s="15">
        <v>1531</v>
      </c>
      <c r="G736" s="15">
        <f>VLOOKUP(F736,'[1]CAT POSPRE'!$A$2:$C$842,2,FALSE)</f>
        <v>511501531</v>
      </c>
      <c r="H736" s="16" t="str">
        <f>VLOOKUP(F736,'[1]CAT POSPRE'!$A$2:$C$842,3,FALSE)</f>
        <v>Prestaciones de retiro</v>
      </c>
      <c r="I736" s="17">
        <v>50367.62</v>
      </c>
    </row>
    <row r="737" spans="1:9" x14ac:dyDescent="0.2">
      <c r="A737" s="13">
        <v>1500522</v>
      </c>
      <c r="B737" s="14" t="s">
        <v>153</v>
      </c>
      <c r="C737" s="13" t="s">
        <v>154</v>
      </c>
      <c r="D737" s="13" t="s">
        <v>163</v>
      </c>
      <c r="E737" s="13" t="str">
        <f t="shared" si="34"/>
        <v>1</v>
      </c>
      <c r="F737" s="15">
        <v>1541</v>
      </c>
      <c r="G737" s="15">
        <f>VLOOKUP(F737,'[1]CAT POSPRE'!$A$2:$C$842,2,FALSE)</f>
        <v>511501541</v>
      </c>
      <c r="H737" s="16" t="str">
        <f>VLOOKUP(F737,'[1]CAT POSPRE'!$A$2:$C$842,3,FALSE)</f>
        <v>Prestaciones establecidas por CGT</v>
      </c>
      <c r="I737" s="17">
        <v>0</v>
      </c>
    </row>
    <row r="738" spans="1:9" x14ac:dyDescent="0.2">
      <c r="A738" s="13">
        <v>1500522</v>
      </c>
      <c r="B738" s="14" t="s">
        <v>153</v>
      </c>
      <c r="C738" s="13" t="s">
        <v>154</v>
      </c>
      <c r="D738" s="13" t="s">
        <v>163</v>
      </c>
      <c r="E738" s="13" t="str">
        <f t="shared" si="34"/>
        <v>2</v>
      </c>
      <c r="F738" s="15">
        <v>2411</v>
      </c>
      <c r="G738" s="15">
        <f>VLOOKUP(F738,'[1]CAT POSPRE'!$A$2:$C$842,2,FALSE)</f>
        <v>512402411</v>
      </c>
      <c r="H738" s="16" t="str">
        <f>VLOOKUP(F738,'[1]CAT POSPRE'!$A$2:$C$842,3,FALSE)</f>
        <v>Materiales de construcción minerales no metálicos</v>
      </c>
      <c r="I738" s="17">
        <v>0</v>
      </c>
    </row>
    <row r="739" spans="1:9" x14ac:dyDescent="0.2">
      <c r="A739" s="13">
        <v>1500522</v>
      </c>
      <c r="B739" s="14" t="s">
        <v>153</v>
      </c>
      <c r="C739" s="13" t="s">
        <v>154</v>
      </c>
      <c r="D739" s="13" t="s">
        <v>163</v>
      </c>
      <c r="E739" s="13" t="str">
        <f t="shared" si="34"/>
        <v>2</v>
      </c>
      <c r="F739" s="15">
        <v>2421</v>
      </c>
      <c r="G739" s="15">
        <f>VLOOKUP(F739,'[1]CAT POSPRE'!$A$2:$C$842,2,FALSE)</f>
        <v>512402421</v>
      </c>
      <c r="H739" s="16" t="str">
        <f>VLOOKUP(F739,'[1]CAT POSPRE'!$A$2:$C$842,3,FALSE)</f>
        <v>Materiales de construcción de concreto</v>
      </c>
      <c r="I739" s="17">
        <v>15000</v>
      </c>
    </row>
    <row r="740" spans="1:9" x14ac:dyDescent="0.2">
      <c r="A740" s="13">
        <v>1500522</v>
      </c>
      <c r="B740" s="14" t="s">
        <v>153</v>
      </c>
      <c r="C740" s="13" t="s">
        <v>154</v>
      </c>
      <c r="D740" s="13" t="s">
        <v>163</v>
      </c>
      <c r="E740" s="13" t="str">
        <f t="shared" si="34"/>
        <v>2</v>
      </c>
      <c r="F740" s="15">
        <v>2431</v>
      </c>
      <c r="G740" s="15">
        <f>VLOOKUP(F740,'[1]CAT POSPRE'!$A$2:$C$842,2,FALSE)</f>
        <v>512402431</v>
      </c>
      <c r="H740" s="16" t="str">
        <f>VLOOKUP(F740,'[1]CAT POSPRE'!$A$2:$C$842,3,FALSE)</f>
        <v>Materiales de construcción de cal y yeso</v>
      </c>
      <c r="I740" s="17">
        <v>0</v>
      </c>
    </row>
    <row r="741" spans="1:9" x14ac:dyDescent="0.2">
      <c r="A741" s="13">
        <v>1500522</v>
      </c>
      <c r="B741" s="14" t="s">
        <v>153</v>
      </c>
      <c r="C741" s="13" t="s">
        <v>154</v>
      </c>
      <c r="D741" s="13" t="s">
        <v>163</v>
      </c>
      <c r="E741" s="13" t="str">
        <f t="shared" si="34"/>
        <v>2</v>
      </c>
      <c r="F741" s="15">
        <v>2471</v>
      </c>
      <c r="G741" s="15">
        <f>VLOOKUP(F741,'[1]CAT POSPRE'!$A$2:$C$842,2,FALSE)</f>
        <v>512402471</v>
      </c>
      <c r="H741" s="16" t="str">
        <f>VLOOKUP(F741,'[1]CAT POSPRE'!$A$2:$C$842,3,FALSE)</f>
        <v>Estructuras y manufacturas</v>
      </c>
      <c r="I741" s="17">
        <v>0</v>
      </c>
    </row>
    <row r="742" spans="1:9" x14ac:dyDescent="0.2">
      <c r="A742" s="13">
        <v>1500522</v>
      </c>
      <c r="B742" s="14" t="s">
        <v>153</v>
      </c>
      <c r="C742" s="13" t="s">
        <v>154</v>
      </c>
      <c r="D742" s="13" t="s">
        <v>163</v>
      </c>
      <c r="E742" s="13" t="str">
        <f t="shared" si="34"/>
        <v>2</v>
      </c>
      <c r="F742" s="15">
        <v>2491</v>
      </c>
      <c r="G742" s="15">
        <f>VLOOKUP(F742,'[1]CAT POSPRE'!$A$2:$C$842,2,FALSE)</f>
        <v>512402491</v>
      </c>
      <c r="H742" s="16" t="str">
        <f>VLOOKUP(F742,'[1]CAT POSPRE'!$A$2:$C$842,3,FALSE)</f>
        <v>Materiales diversos</v>
      </c>
      <c r="I742" s="17">
        <v>100000</v>
      </c>
    </row>
    <row r="743" spans="1:9" x14ac:dyDescent="0.2">
      <c r="A743" s="13">
        <v>1500522</v>
      </c>
      <c r="B743" s="14" t="s">
        <v>153</v>
      </c>
      <c r="C743" s="13" t="s">
        <v>154</v>
      </c>
      <c r="D743" s="13" t="s">
        <v>163</v>
      </c>
      <c r="E743" s="13" t="str">
        <f t="shared" si="34"/>
        <v>2</v>
      </c>
      <c r="F743" s="15">
        <v>2591</v>
      </c>
      <c r="G743" s="15">
        <f>VLOOKUP(F743,'[1]CAT POSPRE'!$A$2:$C$842,2,FALSE)</f>
        <v>512502591</v>
      </c>
      <c r="H743" s="16" t="str">
        <f>VLOOKUP(F743,'[1]CAT POSPRE'!$A$2:$C$842,3,FALSE)</f>
        <v>Otros productos quimicos</v>
      </c>
      <c r="I743" s="17">
        <v>15000</v>
      </c>
    </row>
    <row r="744" spans="1:9" x14ac:dyDescent="0.2">
      <c r="A744" s="13">
        <v>1500522</v>
      </c>
      <c r="B744" s="19" t="s">
        <v>153</v>
      </c>
      <c r="C744" s="20" t="s">
        <v>154</v>
      </c>
      <c r="D744" s="20" t="s">
        <v>163</v>
      </c>
      <c r="E744" s="20" t="str">
        <f t="shared" si="34"/>
        <v>2</v>
      </c>
      <c r="F744" s="15">
        <v>2612</v>
      </c>
      <c r="G744" s="15">
        <f>VLOOKUP(F744,'[1]CAT POSPRE'!$A$2:$C$842,2,FALSE)</f>
        <v>512602612</v>
      </c>
      <c r="H744" s="16" t="str">
        <f>VLOOKUP(F744,'[1]CAT POSPRE'!$A$2:$C$842,3,FALSE)</f>
        <v>Combus Lub y aditivos vehículos Serv Pub</v>
      </c>
      <c r="I744" s="17">
        <v>40000</v>
      </c>
    </row>
    <row r="745" spans="1:9" x14ac:dyDescent="0.2">
      <c r="A745" s="13">
        <v>1500522</v>
      </c>
      <c r="B745" s="14" t="s">
        <v>153</v>
      </c>
      <c r="C745" s="13" t="s">
        <v>154</v>
      </c>
      <c r="D745" s="13" t="s">
        <v>163</v>
      </c>
      <c r="E745" s="13" t="str">
        <f t="shared" si="34"/>
        <v>2</v>
      </c>
      <c r="F745" s="15">
        <v>2911</v>
      </c>
      <c r="G745" s="15">
        <f>VLOOKUP(F745,'[1]CAT POSPRE'!$A$2:$C$842,2,FALSE)</f>
        <v>512902911</v>
      </c>
      <c r="H745" s="16" t="str">
        <f>VLOOKUP(F745,'[1]CAT POSPRE'!$A$2:$C$842,3,FALSE)</f>
        <v>Herramientas menores</v>
      </c>
      <c r="I745" s="17">
        <v>0</v>
      </c>
    </row>
    <row r="746" spans="1:9" x14ac:dyDescent="0.2">
      <c r="A746" s="13">
        <v>1500522</v>
      </c>
      <c r="B746" s="19" t="s">
        <v>153</v>
      </c>
      <c r="C746" s="20" t="s">
        <v>154</v>
      </c>
      <c r="D746" s="20" t="s">
        <v>163</v>
      </c>
      <c r="E746" s="20" t="str">
        <f t="shared" si="34"/>
        <v>3</v>
      </c>
      <c r="F746" s="15">
        <v>3111</v>
      </c>
      <c r="G746" s="15">
        <f>VLOOKUP(F746,'[1]CAT POSPRE'!$A$2:$C$842,2,FALSE)</f>
        <v>513103111</v>
      </c>
      <c r="H746" s="16" t="str">
        <f>VLOOKUP(F746,'[1]CAT POSPRE'!$A$2:$C$842,3,FALSE)</f>
        <v>Servicio de energía eléctrica</v>
      </c>
      <c r="I746" s="17">
        <v>1000000</v>
      </c>
    </row>
    <row r="747" spans="1:9" x14ac:dyDescent="0.2">
      <c r="A747" s="13">
        <v>1500522</v>
      </c>
      <c r="B747" s="14" t="s">
        <v>153</v>
      </c>
      <c r="C747" s="13" t="s">
        <v>154</v>
      </c>
      <c r="D747" s="13" t="s">
        <v>163</v>
      </c>
      <c r="E747" s="13" t="str">
        <f t="shared" si="34"/>
        <v>3</v>
      </c>
      <c r="F747" s="15">
        <v>3261</v>
      </c>
      <c r="G747" s="15">
        <f>VLOOKUP(F747,'[1]CAT POSPRE'!$A$2:$C$842,2,FALSE)</f>
        <v>513203261</v>
      </c>
      <c r="H747" s="16" t="str">
        <f>VLOOKUP(F747,'[1]CAT POSPRE'!$A$2:$C$842,3,FALSE)</f>
        <v>Arrendamiento de maquinaria y equipo</v>
      </c>
      <c r="I747" s="17">
        <v>0</v>
      </c>
    </row>
    <row r="748" spans="1:9" x14ac:dyDescent="0.2">
      <c r="A748" s="13">
        <v>1500522</v>
      </c>
      <c r="B748" s="19" t="s">
        <v>153</v>
      </c>
      <c r="C748" s="20" t="s">
        <v>154</v>
      </c>
      <c r="D748" s="20" t="s">
        <v>163</v>
      </c>
      <c r="E748" s="20" t="str">
        <f t="shared" si="34"/>
        <v>3</v>
      </c>
      <c r="F748" s="15">
        <v>3511</v>
      </c>
      <c r="G748" s="15">
        <f>VLOOKUP(F748,'[1]CAT POSPRE'!$A$2:$C$842,2,FALSE)</f>
        <v>513503511</v>
      </c>
      <c r="H748" s="16" t="str">
        <f>VLOOKUP(F748,'[1]CAT POSPRE'!$A$2:$C$842,3,FALSE)</f>
        <v>Conservación y mantenimiento de inmuebles</v>
      </c>
      <c r="I748" s="17">
        <v>2000</v>
      </c>
    </row>
    <row r="749" spans="1:9" x14ac:dyDescent="0.2">
      <c r="A749" s="13">
        <v>1500522</v>
      </c>
      <c r="B749" s="14" t="s">
        <v>153</v>
      </c>
      <c r="C749" s="13" t="s">
        <v>154</v>
      </c>
      <c r="D749" s="13" t="s">
        <v>163</v>
      </c>
      <c r="E749" s="13" t="str">
        <f t="shared" si="34"/>
        <v>3</v>
      </c>
      <c r="F749" s="15">
        <v>3551</v>
      </c>
      <c r="G749" s="15">
        <f>VLOOKUP(F749,'[1]CAT POSPRE'!$A$2:$C$842,2,FALSE)</f>
        <v>513503551</v>
      </c>
      <c r="H749" s="16" t="str">
        <f>VLOOKUP(F749,'[1]CAT POSPRE'!$A$2:$C$842,3,FALSE)</f>
        <v>Mantto y conserv Veh terrestres aéreos mariti</v>
      </c>
      <c r="I749" s="17">
        <v>80000</v>
      </c>
    </row>
    <row r="750" spans="1:9" x14ac:dyDescent="0.2">
      <c r="A750" s="13">
        <v>1500522</v>
      </c>
      <c r="B750" s="14" t="s">
        <v>153</v>
      </c>
      <c r="C750" s="13" t="s">
        <v>154</v>
      </c>
      <c r="D750" s="13" t="s">
        <v>163</v>
      </c>
      <c r="E750" s="13" t="str">
        <f t="shared" si="34"/>
        <v>3</v>
      </c>
      <c r="F750" s="15">
        <v>3571</v>
      </c>
      <c r="G750" s="15">
        <f>VLOOKUP(F750,'[1]CAT POSPRE'!$A$2:$C$842,2,FALSE)</f>
        <v>513503571</v>
      </c>
      <c r="H750" s="16" t="str">
        <f>VLOOKUP(F750,'[1]CAT POSPRE'!$A$2:$C$842,3,FALSE)</f>
        <v>Instal Rep y mantto de maq otros Eq y herrami</v>
      </c>
      <c r="I750" s="17">
        <v>60000</v>
      </c>
    </row>
    <row r="751" spans="1:9" x14ac:dyDescent="0.2">
      <c r="A751" s="13">
        <v>1500522</v>
      </c>
      <c r="B751" s="14" t="s">
        <v>153</v>
      </c>
      <c r="C751" s="13" t="s">
        <v>154</v>
      </c>
      <c r="D751" s="13" t="s">
        <v>163</v>
      </c>
      <c r="E751" s="13" t="str">
        <f t="shared" si="34"/>
        <v>5</v>
      </c>
      <c r="F751" s="15">
        <v>5671</v>
      </c>
      <c r="G751" s="15">
        <f>VLOOKUP(F751,'[1]CAT POSPRE'!$A$2:$C$842,2,FALSE)</f>
        <v>124675671</v>
      </c>
      <c r="H751" s="16" t="str">
        <f>VLOOKUP(F751,'[1]CAT POSPRE'!$A$2:$C$842,3,FALSE)</f>
        <v>Herramientas y maquinas  herramienta</v>
      </c>
      <c r="I751" s="17">
        <v>0</v>
      </c>
    </row>
    <row r="752" spans="1:9" x14ac:dyDescent="0.2">
      <c r="A752" s="13">
        <v>1500522</v>
      </c>
      <c r="B752" s="19" t="s">
        <v>153</v>
      </c>
      <c r="C752" s="20" t="s">
        <v>154</v>
      </c>
      <c r="D752" s="20" t="s">
        <v>163</v>
      </c>
      <c r="E752" s="20" t="str">
        <f t="shared" si="34"/>
        <v>5</v>
      </c>
      <c r="F752" s="15">
        <v>5691</v>
      </c>
      <c r="G752" s="15">
        <f>VLOOKUP(F752,'[1]CAT POSPRE'!$A$2:$C$842,2,FALSE)</f>
        <v>124695691</v>
      </c>
      <c r="H752" s="16" t="str">
        <f>VLOOKUP(F752,'[1]CAT POSPRE'!$A$2:$C$842,3,FALSE)</f>
        <v>Otros equipos</v>
      </c>
      <c r="I752" s="17">
        <v>20000</v>
      </c>
    </row>
    <row r="753" spans="1:9" x14ac:dyDescent="0.2">
      <c r="A753" s="9"/>
      <c r="B753" s="9"/>
      <c r="C753" s="9"/>
      <c r="D753" s="9"/>
      <c r="E753" s="9"/>
      <c r="F753" s="10"/>
      <c r="G753" s="10"/>
      <c r="H753" s="11" t="s">
        <v>164</v>
      </c>
      <c r="I753" s="34">
        <f>SUM(I754:I766)</f>
        <v>108242.45</v>
      </c>
    </row>
    <row r="754" spans="1:9" x14ac:dyDescent="0.2">
      <c r="A754" s="15">
        <v>1400321</v>
      </c>
      <c r="B754" s="13" t="s">
        <v>153</v>
      </c>
      <c r="C754" s="13" t="s">
        <v>154</v>
      </c>
      <c r="D754" s="13" t="s">
        <v>165</v>
      </c>
      <c r="E754" s="20" t="str">
        <f t="shared" si="34"/>
        <v>1</v>
      </c>
      <c r="F754" s="15">
        <v>1131</v>
      </c>
      <c r="G754" s="15">
        <f>VLOOKUP(F754,'[1]CAT POSPRE'!$A$2:$C$842,2,FALSE)</f>
        <v>511101131</v>
      </c>
      <c r="H754" s="16" t="str">
        <f>VLOOKUP(F754,'[1]CAT POSPRE'!$A$2:$C$842,3,FALSE)</f>
        <v>Sueldos Base</v>
      </c>
      <c r="I754" s="33">
        <v>66087.679999999993</v>
      </c>
    </row>
    <row r="755" spans="1:9" x14ac:dyDescent="0.2">
      <c r="A755" s="15">
        <v>1400321</v>
      </c>
      <c r="B755" s="14" t="s">
        <v>153</v>
      </c>
      <c r="C755" s="13" t="s">
        <v>154</v>
      </c>
      <c r="D755" s="13" t="s">
        <v>165</v>
      </c>
      <c r="E755" s="20" t="str">
        <f t="shared" si="34"/>
        <v>1</v>
      </c>
      <c r="F755" s="15">
        <v>1221</v>
      </c>
      <c r="G755" s="15">
        <f>VLOOKUP(F755,'[1]CAT POSPRE'!$A$2:$C$842,2,FALSE)</f>
        <v>511201221</v>
      </c>
      <c r="H755" s="16" t="str">
        <f>VLOOKUP(F755,'[1]CAT POSPRE'!$A$2:$C$842,3,FALSE)</f>
        <v>Remuneraciones para eventuales</v>
      </c>
      <c r="I755" s="33">
        <v>0</v>
      </c>
    </row>
    <row r="756" spans="1:9" x14ac:dyDescent="0.2">
      <c r="A756" s="15">
        <v>1400321</v>
      </c>
      <c r="B756" s="13" t="s">
        <v>153</v>
      </c>
      <c r="C756" s="13" t="s">
        <v>154</v>
      </c>
      <c r="D756" s="13" t="s">
        <v>165</v>
      </c>
      <c r="E756" s="20" t="str">
        <f t="shared" si="34"/>
        <v>1</v>
      </c>
      <c r="F756" s="15">
        <v>1312</v>
      </c>
      <c r="G756" s="15">
        <f>VLOOKUP(F756,'[1]CAT POSPRE'!$A$2:$C$842,2,FALSE)</f>
        <v>511301312</v>
      </c>
      <c r="H756" s="16" t="str">
        <f>VLOOKUP(F756,'[1]CAT POSPRE'!$A$2:$C$842,3,FALSE)</f>
        <v>Antigüedad</v>
      </c>
      <c r="I756" s="33">
        <v>2202.92</v>
      </c>
    </row>
    <row r="757" spans="1:9" x14ac:dyDescent="0.2">
      <c r="A757" s="15">
        <v>1400321</v>
      </c>
      <c r="B757" s="13" t="s">
        <v>153</v>
      </c>
      <c r="C757" s="13" t="s">
        <v>154</v>
      </c>
      <c r="D757" s="13" t="s">
        <v>165</v>
      </c>
      <c r="E757" s="20" t="str">
        <f t="shared" si="34"/>
        <v>1</v>
      </c>
      <c r="F757" s="15">
        <v>1321</v>
      </c>
      <c r="G757" s="15">
        <f>VLOOKUP(F757,'[1]CAT POSPRE'!$A$2:$C$842,2,FALSE)</f>
        <v>511301321</v>
      </c>
      <c r="H757" s="16" t="str">
        <f>VLOOKUP(F757,'[1]CAT POSPRE'!$A$2:$C$842,3,FALSE)</f>
        <v>Prima Vacacional</v>
      </c>
      <c r="I757" s="33">
        <v>1101.46</v>
      </c>
    </row>
    <row r="758" spans="1:9" x14ac:dyDescent="0.2">
      <c r="A758" s="15">
        <v>1400321</v>
      </c>
      <c r="B758" s="13" t="s">
        <v>153</v>
      </c>
      <c r="C758" s="13" t="s">
        <v>154</v>
      </c>
      <c r="D758" s="13" t="s">
        <v>165</v>
      </c>
      <c r="E758" s="20" t="str">
        <f t="shared" si="34"/>
        <v>1</v>
      </c>
      <c r="F758" s="15">
        <v>1323</v>
      </c>
      <c r="G758" s="15">
        <f>VLOOKUP(F758,'[1]CAT POSPRE'!$A$2:$C$842,2,FALSE)</f>
        <v>511301323</v>
      </c>
      <c r="H758" s="16" t="str">
        <f>VLOOKUP(F758,'[1]CAT POSPRE'!$A$2:$C$842,3,FALSE)</f>
        <v>Gratificación de fin de año</v>
      </c>
      <c r="I758" s="33">
        <v>7343.08</v>
      </c>
    </row>
    <row r="759" spans="1:9" x14ac:dyDescent="0.2">
      <c r="A759" s="15">
        <v>1400321</v>
      </c>
      <c r="B759" s="13" t="s">
        <v>153</v>
      </c>
      <c r="C759" s="13" t="s">
        <v>154</v>
      </c>
      <c r="D759" s="13" t="s">
        <v>165</v>
      </c>
      <c r="E759" s="20" t="str">
        <f t="shared" si="34"/>
        <v>1</v>
      </c>
      <c r="F759" s="15">
        <v>1531</v>
      </c>
      <c r="G759" s="15">
        <f>VLOOKUP(F759,'[1]CAT POSPRE'!$A$2:$C$842,2,FALSE)</f>
        <v>511501531</v>
      </c>
      <c r="H759" s="16" t="str">
        <f>VLOOKUP(F759,'[1]CAT POSPRE'!$A$2:$C$842,3,FALSE)</f>
        <v>Prestaciones de retiro</v>
      </c>
      <c r="I759" s="33">
        <v>5507.31</v>
      </c>
    </row>
    <row r="760" spans="1:9" x14ac:dyDescent="0.2">
      <c r="A760" s="15">
        <v>1400321</v>
      </c>
      <c r="B760" s="13" t="s">
        <v>153</v>
      </c>
      <c r="C760" s="13" t="s">
        <v>154</v>
      </c>
      <c r="D760" s="13" t="s">
        <v>165</v>
      </c>
      <c r="E760" s="20" t="str">
        <f t="shared" si="34"/>
        <v>1</v>
      </c>
      <c r="F760" s="15">
        <v>1541</v>
      </c>
      <c r="G760" s="15">
        <f>VLOOKUP(F760,'[1]CAT POSPRE'!$A$2:$C$842,2,FALSE)</f>
        <v>511501541</v>
      </c>
      <c r="H760" s="16" t="str">
        <f>VLOOKUP(F760,'[1]CAT POSPRE'!$A$2:$C$842,3,FALSE)</f>
        <v>Prestaciones establecidas por CGT</v>
      </c>
      <c r="I760" s="33">
        <v>0</v>
      </c>
    </row>
    <row r="761" spans="1:9" x14ac:dyDescent="0.2">
      <c r="A761" s="15">
        <v>1400321</v>
      </c>
      <c r="B761" s="13" t="s">
        <v>153</v>
      </c>
      <c r="C761" s="13" t="s">
        <v>154</v>
      </c>
      <c r="D761" s="13" t="s">
        <v>165</v>
      </c>
      <c r="E761" s="20" t="str">
        <f t="shared" si="34"/>
        <v>2</v>
      </c>
      <c r="F761" s="15">
        <v>2461</v>
      </c>
      <c r="G761" s="15">
        <f>VLOOKUP(F761,'[1]CAT POSPRE'!$A$2:$C$842,2,FALSE)</f>
        <v>512402461</v>
      </c>
      <c r="H761" s="16" t="str">
        <f>VLOOKUP(F761,'[1]CAT POSPRE'!$A$2:$C$842,3,FALSE)</f>
        <v>Material eléctrico y electrónico</v>
      </c>
      <c r="I761" s="33">
        <v>0</v>
      </c>
    </row>
    <row r="762" spans="1:9" x14ac:dyDescent="0.2">
      <c r="A762" s="15">
        <v>1400321</v>
      </c>
      <c r="B762" s="13" t="s">
        <v>153</v>
      </c>
      <c r="C762" s="13" t="s">
        <v>154</v>
      </c>
      <c r="D762" s="13" t="s">
        <v>165</v>
      </c>
      <c r="E762" s="20" t="str">
        <f t="shared" si="34"/>
        <v>2</v>
      </c>
      <c r="F762" s="15">
        <v>2471</v>
      </c>
      <c r="G762" s="15">
        <f>VLOOKUP(F762,'[1]CAT POSPRE'!$A$2:$C$842,2,FALSE)</f>
        <v>512402471</v>
      </c>
      <c r="H762" s="16" t="str">
        <f>VLOOKUP(F762,'[1]CAT POSPRE'!$A$2:$C$842,3,FALSE)</f>
        <v>Estructuras y manufacturas</v>
      </c>
      <c r="I762" s="33">
        <v>8000</v>
      </c>
    </row>
    <row r="763" spans="1:9" x14ac:dyDescent="0.2">
      <c r="A763" s="15">
        <v>1400321</v>
      </c>
      <c r="B763" s="13" t="s">
        <v>153</v>
      </c>
      <c r="C763" s="13" t="s">
        <v>154</v>
      </c>
      <c r="D763" s="13" t="s">
        <v>165</v>
      </c>
      <c r="E763" s="20" t="str">
        <f t="shared" si="34"/>
        <v>2</v>
      </c>
      <c r="F763" s="15">
        <v>2481</v>
      </c>
      <c r="G763" s="15">
        <f>VLOOKUP(F763,'[1]CAT POSPRE'!$A$2:$C$842,2,FALSE)</f>
        <v>512402481</v>
      </c>
      <c r="H763" s="16" t="str">
        <f>VLOOKUP(F763,'[1]CAT POSPRE'!$A$2:$C$842,3,FALSE)</f>
        <v>Materiales complementarios</v>
      </c>
      <c r="I763" s="33">
        <v>4000</v>
      </c>
    </row>
    <row r="764" spans="1:9" x14ac:dyDescent="0.2">
      <c r="A764" s="15">
        <v>1400321</v>
      </c>
      <c r="B764" s="14" t="s">
        <v>153</v>
      </c>
      <c r="C764" s="13" t="s">
        <v>154</v>
      </c>
      <c r="D764" s="13" t="s">
        <v>165</v>
      </c>
      <c r="E764" s="20" t="str">
        <f t="shared" si="34"/>
        <v>2</v>
      </c>
      <c r="F764" s="15">
        <v>2491</v>
      </c>
      <c r="G764" s="15">
        <f>VLOOKUP(F764,'[1]CAT POSPRE'!$A$2:$C$842,2,FALSE)</f>
        <v>512402491</v>
      </c>
      <c r="H764" s="16" t="str">
        <f>VLOOKUP(F764,'[1]CAT POSPRE'!$A$2:$C$842,3,FALSE)</f>
        <v>Materiales diversos</v>
      </c>
      <c r="I764" s="33">
        <v>3000</v>
      </c>
    </row>
    <row r="765" spans="1:9" x14ac:dyDescent="0.2">
      <c r="A765" s="15">
        <v>1400321</v>
      </c>
      <c r="B765" s="13" t="s">
        <v>153</v>
      </c>
      <c r="C765" s="13" t="s">
        <v>154</v>
      </c>
      <c r="D765" s="13" t="s">
        <v>165</v>
      </c>
      <c r="E765" s="20" t="str">
        <f t="shared" si="34"/>
        <v>2</v>
      </c>
      <c r="F765" s="15">
        <v>2612</v>
      </c>
      <c r="G765" s="15">
        <f>VLOOKUP(F765,'[1]CAT POSPRE'!$A$2:$C$842,2,FALSE)</f>
        <v>512602612</v>
      </c>
      <c r="H765" s="16" t="str">
        <f>VLOOKUP(F765,'[1]CAT POSPRE'!$A$2:$C$842,3,FALSE)</f>
        <v>Combus Lub y aditivos vehículos Serv Pub</v>
      </c>
      <c r="I765" s="33">
        <v>6000</v>
      </c>
    </row>
    <row r="766" spans="1:9" x14ac:dyDescent="0.2">
      <c r="A766" s="15">
        <v>1400321</v>
      </c>
      <c r="B766" s="14" t="s">
        <v>153</v>
      </c>
      <c r="C766" s="13" t="s">
        <v>154</v>
      </c>
      <c r="D766" s="13" t="s">
        <v>165</v>
      </c>
      <c r="E766" s="20" t="str">
        <f t="shared" si="34"/>
        <v>2</v>
      </c>
      <c r="F766" s="15">
        <v>2911</v>
      </c>
      <c r="G766" s="15">
        <f>VLOOKUP(F766,'[1]CAT POSPRE'!$A$2:$C$842,2,FALSE)</f>
        <v>512902911</v>
      </c>
      <c r="H766" s="16" t="str">
        <f>VLOOKUP(F766,'[1]CAT POSPRE'!$A$2:$C$842,3,FALSE)</f>
        <v>Herramientas menores</v>
      </c>
      <c r="I766" s="33">
        <v>5000</v>
      </c>
    </row>
    <row r="767" spans="1:9" x14ac:dyDescent="0.2">
      <c r="A767" s="9"/>
      <c r="B767" s="9"/>
      <c r="C767" s="9"/>
      <c r="D767" s="9"/>
      <c r="E767" s="9"/>
      <c r="F767" s="10"/>
      <c r="G767" s="10"/>
      <c r="H767" s="11" t="s">
        <v>166</v>
      </c>
      <c r="I767" s="32">
        <f>SUM(I768:I785)</f>
        <v>475016.63</v>
      </c>
    </row>
    <row r="768" spans="1:9" x14ac:dyDescent="0.2">
      <c r="A768" s="15">
        <v>1400321</v>
      </c>
      <c r="B768" s="35" t="s">
        <v>153</v>
      </c>
      <c r="C768" s="30" t="s">
        <v>154</v>
      </c>
      <c r="D768" s="30" t="s">
        <v>167</v>
      </c>
      <c r="E768" s="20" t="str">
        <f t="shared" si="34"/>
        <v>1</v>
      </c>
      <c r="F768" s="15">
        <v>1131</v>
      </c>
      <c r="G768" s="15">
        <f>VLOOKUP(F768,'[1]CAT POSPRE'!$A$2:$C$842,2,FALSE)</f>
        <v>511101131</v>
      </c>
      <c r="H768" s="16" t="str">
        <f>VLOOKUP(F768,'[1]CAT POSPRE'!$A$2:$C$842,3,FALSE)</f>
        <v>Sueldos Base</v>
      </c>
      <c r="I768" s="33">
        <v>218584.73</v>
      </c>
    </row>
    <row r="769" spans="1:9" x14ac:dyDescent="0.2">
      <c r="A769" s="15">
        <v>1400321</v>
      </c>
      <c r="B769" s="14" t="s">
        <v>153</v>
      </c>
      <c r="C769" s="13" t="s">
        <v>154</v>
      </c>
      <c r="D769" s="13" t="s">
        <v>167</v>
      </c>
      <c r="E769" s="20" t="str">
        <f t="shared" si="34"/>
        <v>1</v>
      </c>
      <c r="F769" s="15">
        <v>1221</v>
      </c>
      <c r="G769" s="15">
        <f>VLOOKUP(F769,'[1]CAT POSPRE'!$A$2:$C$842,2,FALSE)</f>
        <v>511201221</v>
      </c>
      <c r="H769" s="16" t="str">
        <f>VLOOKUP(F769,'[1]CAT POSPRE'!$A$2:$C$842,3,FALSE)</f>
        <v>Remuneraciones para eventuales</v>
      </c>
      <c r="I769" s="33">
        <v>0</v>
      </c>
    </row>
    <row r="770" spans="1:9" x14ac:dyDescent="0.2">
      <c r="A770" s="15">
        <v>1400321</v>
      </c>
      <c r="B770" s="35" t="s">
        <v>153</v>
      </c>
      <c r="C770" s="30" t="s">
        <v>154</v>
      </c>
      <c r="D770" s="30" t="s">
        <v>167</v>
      </c>
      <c r="E770" s="20" t="str">
        <f t="shared" si="34"/>
        <v>1</v>
      </c>
      <c r="F770" s="15">
        <v>1312</v>
      </c>
      <c r="G770" s="15">
        <f>VLOOKUP(F770,'[1]CAT POSPRE'!$A$2:$C$842,2,FALSE)</f>
        <v>511301312</v>
      </c>
      <c r="H770" s="16" t="str">
        <f>VLOOKUP(F770,'[1]CAT POSPRE'!$A$2:$C$842,3,FALSE)</f>
        <v>Antigüedad</v>
      </c>
      <c r="I770" s="33">
        <v>7286.16</v>
      </c>
    </row>
    <row r="771" spans="1:9" x14ac:dyDescent="0.2">
      <c r="A771" s="15">
        <v>1400321</v>
      </c>
      <c r="B771" s="35" t="s">
        <v>153</v>
      </c>
      <c r="C771" s="30" t="s">
        <v>154</v>
      </c>
      <c r="D771" s="30" t="s">
        <v>167</v>
      </c>
      <c r="E771" s="20" t="str">
        <f t="shared" si="34"/>
        <v>1</v>
      </c>
      <c r="F771" s="15">
        <v>1321</v>
      </c>
      <c r="G771" s="15">
        <f>VLOOKUP(F771,'[1]CAT POSPRE'!$A$2:$C$842,2,FALSE)</f>
        <v>511301321</v>
      </c>
      <c r="H771" s="16" t="str">
        <f>VLOOKUP(F771,'[1]CAT POSPRE'!$A$2:$C$842,3,FALSE)</f>
        <v>Prima Vacacional</v>
      </c>
      <c r="I771" s="33">
        <v>3643.08</v>
      </c>
    </row>
    <row r="772" spans="1:9" x14ac:dyDescent="0.2">
      <c r="A772" s="15">
        <v>1400321</v>
      </c>
      <c r="B772" s="35" t="s">
        <v>153</v>
      </c>
      <c r="C772" s="30" t="s">
        <v>154</v>
      </c>
      <c r="D772" s="30" t="s">
        <v>167</v>
      </c>
      <c r="E772" s="20" t="str">
        <f t="shared" si="34"/>
        <v>1</v>
      </c>
      <c r="F772" s="15">
        <v>1323</v>
      </c>
      <c r="G772" s="15">
        <f>VLOOKUP(F772,'[1]CAT POSPRE'!$A$2:$C$842,2,FALSE)</f>
        <v>511301323</v>
      </c>
      <c r="H772" s="16" t="str">
        <f>VLOOKUP(F772,'[1]CAT POSPRE'!$A$2:$C$842,3,FALSE)</f>
        <v>Gratificación de fin de año</v>
      </c>
      <c r="I772" s="33">
        <v>24287.19</v>
      </c>
    </row>
    <row r="773" spans="1:9" x14ac:dyDescent="0.2">
      <c r="A773" s="15">
        <v>1400321</v>
      </c>
      <c r="B773" s="35" t="s">
        <v>153</v>
      </c>
      <c r="C773" s="30" t="s">
        <v>154</v>
      </c>
      <c r="D773" s="30" t="s">
        <v>167</v>
      </c>
      <c r="E773" s="20" t="str">
        <f t="shared" si="34"/>
        <v>1</v>
      </c>
      <c r="F773" s="15">
        <v>1531</v>
      </c>
      <c r="G773" s="15">
        <f>VLOOKUP(F773,'[1]CAT POSPRE'!$A$2:$C$842,2,FALSE)</f>
        <v>511501531</v>
      </c>
      <c r="H773" s="16" t="str">
        <f>VLOOKUP(F773,'[1]CAT POSPRE'!$A$2:$C$842,3,FALSE)</f>
        <v>Prestaciones de retiro</v>
      </c>
      <c r="I773" s="33">
        <v>18215.39</v>
      </c>
    </row>
    <row r="774" spans="1:9" x14ac:dyDescent="0.2">
      <c r="A774" s="15">
        <v>1400321</v>
      </c>
      <c r="B774" s="35" t="s">
        <v>153</v>
      </c>
      <c r="C774" s="30" t="s">
        <v>154</v>
      </c>
      <c r="D774" s="30" t="s">
        <v>167</v>
      </c>
      <c r="E774" s="20" t="str">
        <f t="shared" si="34"/>
        <v>1</v>
      </c>
      <c r="F774" s="15">
        <v>1541</v>
      </c>
      <c r="G774" s="15">
        <f>VLOOKUP(F774,'[1]CAT POSPRE'!$A$2:$C$842,2,FALSE)</f>
        <v>511501541</v>
      </c>
      <c r="H774" s="16" t="str">
        <f>VLOOKUP(F774,'[1]CAT POSPRE'!$A$2:$C$842,3,FALSE)</f>
        <v>Prestaciones establecidas por CGT</v>
      </c>
      <c r="I774" s="33">
        <v>0</v>
      </c>
    </row>
    <row r="775" spans="1:9" x14ac:dyDescent="0.2">
      <c r="A775" s="15">
        <v>1400321</v>
      </c>
      <c r="B775" s="35" t="s">
        <v>153</v>
      </c>
      <c r="C775" s="30" t="s">
        <v>154</v>
      </c>
      <c r="D775" s="30" t="s">
        <v>167</v>
      </c>
      <c r="E775" s="20" t="str">
        <f t="shared" si="34"/>
        <v>2</v>
      </c>
      <c r="F775" s="15">
        <v>2411</v>
      </c>
      <c r="G775" s="15">
        <f>VLOOKUP(F775,'[1]CAT POSPRE'!$A$2:$C$842,2,FALSE)</f>
        <v>512402411</v>
      </c>
      <c r="H775" s="16" t="str">
        <f>VLOOKUP(F775,'[1]CAT POSPRE'!$A$2:$C$842,3,FALSE)</f>
        <v>Materiales de construcción minerales no metálicos</v>
      </c>
      <c r="I775" s="33">
        <v>0</v>
      </c>
    </row>
    <row r="776" spans="1:9" x14ac:dyDescent="0.2">
      <c r="A776" s="15">
        <v>1400321</v>
      </c>
      <c r="B776" s="35" t="s">
        <v>153</v>
      </c>
      <c r="C776" s="30" t="s">
        <v>154</v>
      </c>
      <c r="D776" s="30" t="s">
        <v>167</v>
      </c>
      <c r="E776" s="20" t="str">
        <f t="shared" si="34"/>
        <v>2</v>
      </c>
      <c r="F776" s="15">
        <v>2421</v>
      </c>
      <c r="G776" s="15">
        <f>VLOOKUP(F776,'[1]CAT POSPRE'!$A$2:$C$842,2,FALSE)</f>
        <v>512402421</v>
      </c>
      <c r="H776" s="16" t="str">
        <f>VLOOKUP(F776,'[1]CAT POSPRE'!$A$2:$C$842,3,FALSE)</f>
        <v>Materiales de construcción de concreto</v>
      </c>
      <c r="I776" s="33">
        <v>5000</v>
      </c>
    </row>
    <row r="777" spans="1:9" x14ac:dyDescent="0.2">
      <c r="A777" s="15">
        <v>1400321</v>
      </c>
      <c r="B777" s="35" t="s">
        <v>153</v>
      </c>
      <c r="C777" s="30" t="s">
        <v>154</v>
      </c>
      <c r="D777" s="30" t="s">
        <v>167</v>
      </c>
      <c r="E777" s="20" t="str">
        <f t="shared" si="34"/>
        <v>2</v>
      </c>
      <c r="F777" s="15">
        <v>2431</v>
      </c>
      <c r="G777" s="15">
        <f>VLOOKUP(F777,'[1]CAT POSPRE'!$A$2:$C$842,2,FALSE)</f>
        <v>512402431</v>
      </c>
      <c r="H777" s="16" t="str">
        <f>VLOOKUP(F777,'[1]CAT POSPRE'!$A$2:$C$842,3,FALSE)</f>
        <v>Materiales de construcción de cal y yeso</v>
      </c>
      <c r="I777" s="33">
        <v>0</v>
      </c>
    </row>
    <row r="778" spans="1:9" x14ac:dyDescent="0.2">
      <c r="A778" s="15">
        <v>1400321</v>
      </c>
      <c r="B778" s="14" t="s">
        <v>153</v>
      </c>
      <c r="C778" s="13" t="s">
        <v>154</v>
      </c>
      <c r="D778" s="13" t="s">
        <v>167</v>
      </c>
      <c r="E778" s="20" t="str">
        <f t="shared" si="34"/>
        <v>2</v>
      </c>
      <c r="F778" s="15">
        <v>2461</v>
      </c>
      <c r="G778" s="15">
        <f>VLOOKUP(F778,'[1]CAT POSPRE'!$A$2:$C$842,2,FALSE)</f>
        <v>512402461</v>
      </c>
      <c r="H778" s="16" t="str">
        <f>VLOOKUP(F778,'[1]CAT POSPRE'!$A$2:$C$842,3,FALSE)</f>
        <v>Material eléctrico y electrónico</v>
      </c>
      <c r="I778" s="33">
        <v>0</v>
      </c>
    </row>
    <row r="779" spans="1:9" x14ac:dyDescent="0.2">
      <c r="A779" s="15">
        <v>1400321</v>
      </c>
      <c r="B779" s="35" t="s">
        <v>153</v>
      </c>
      <c r="C779" s="30" t="s">
        <v>154</v>
      </c>
      <c r="D779" s="30" t="s">
        <v>167</v>
      </c>
      <c r="E779" s="20" t="str">
        <f t="shared" si="34"/>
        <v>2</v>
      </c>
      <c r="F779" s="15">
        <v>2471</v>
      </c>
      <c r="G779" s="15">
        <f>VLOOKUP(F779,'[1]CAT POSPRE'!$A$2:$C$842,2,FALSE)</f>
        <v>512402471</v>
      </c>
      <c r="H779" s="16" t="str">
        <f>VLOOKUP(F779,'[1]CAT POSPRE'!$A$2:$C$842,3,FALSE)</f>
        <v>Estructuras y manufacturas</v>
      </c>
      <c r="I779" s="33">
        <v>6000</v>
      </c>
    </row>
    <row r="780" spans="1:9" x14ac:dyDescent="0.2">
      <c r="A780" s="15">
        <v>1400321</v>
      </c>
      <c r="B780" s="14" t="s">
        <v>153</v>
      </c>
      <c r="C780" s="13" t="s">
        <v>154</v>
      </c>
      <c r="D780" s="13" t="s">
        <v>167</v>
      </c>
      <c r="E780" s="20" t="str">
        <f t="shared" si="34"/>
        <v>2</v>
      </c>
      <c r="F780" s="15">
        <v>2491</v>
      </c>
      <c r="G780" s="15">
        <f>VLOOKUP(F780,'[1]CAT POSPRE'!$A$2:$C$842,2,FALSE)</f>
        <v>512402491</v>
      </c>
      <c r="H780" s="16" t="str">
        <f>VLOOKUP(F780,'[1]CAT POSPRE'!$A$2:$C$842,3,FALSE)</f>
        <v>Materiales diversos</v>
      </c>
      <c r="I780" s="33">
        <v>100000</v>
      </c>
    </row>
    <row r="781" spans="1:9" x14ac:dyDescent="0.2">
      <c r="A781" s="15">
        <v>1400321</v>
      </c>
      <c r="B781" s="35" t="s">
        <v>153</v>
      </c>
      <c r="C781" s="30" t="s">
        <v>154</v>
      </c>
      <c r="D781" s="30" t="s">
        <v>167</v>
      </c>
      <c r="E781" s="20" t="str">
        <f t="shared" si="34"/>
        <v>2</v>
      </c>
      <c r="F781" s="15">
        <v>2612</v>
      </c>
      <c r="G781" s="15">
        <f>VLOOKUP(F781,'[1]CAT POSPRE'!$A$2:$C$842,2,FALSE)</f>
        <v>512602612</v>
      </c>
      <c r="H781" s="16" t="str">
        <f>VLOOKUP(F781,'[1]CAT POSPRE'!$A$2:$C$842,3,FALSE)</f>
        <v>Combus Lub y aditivos vehículos Serv Pub</v>
      </c>
      <c r="I781" s="33">
        <v>40000</v>
      </c>
    </row>
    <row r="782" spans="1:9" x14ac:dyDescent="0.2">
      <c r="A782" s="15">
        <v>1400321</v>
      </c>
      <c r="B782" s="14" t="s">
        <v>153</v>
      </c>
      <c r="C782" s="13" t="s">
        <v>154</v>
      </c>
      <c r="D782" s="13" t="s">
        <v>167</v>
      </c>
      <c r="E782" s="20" t="str">
        <f t="shared" si="34"/>
        <v>2</v>
      </c>
      <c r="F782" s="15">
        <v>2911</v>
      </c>
      <c r="G782" s="15">
        <f>VLOOKUP(F782,'[1]CAT POSPRE'!$A$2:$C$842,2,FALSE)</f>
        <v>512902911</v>
      </c>
      <c r="H782" s="16" t="str">
        <f>VLOOKUP(F782,'[1]CAT POSPRE'!$A$2:$C$842,3,FALSE)</f>
        <v>Herramientas menores</v>
      </c>
      <c r="I782" s="33">
        <v>10000</v>
      </c>
    </row>
    <row r="783" spans="1:9" x14ac:dyDescent="0.2">
      <c r="A783" s="15">
        <v>1400321</v>
      </c>
      <c r="B783" s="14" t="s">
        <v>153</v>
      </c>
      <c r="C783" s="13" t="s">
        <v>154</v>
      </c>
      <c r="D783" s="13" t="s">
        <v>167</v>
      </c>
      <c r="E783" s="20" t="str">
        <f t="shared" si="34"/>
        <v>3</v>
      </c>
      <c r="F783" s="15">
        <v>3551</v>
      </c>
      <c r="G783" s="15">
        <f>VLOOKUP(F783,'[1]CAT POSPRE'!$A$2:$C$842,2,FALSE)</f>
        <v>513503551</v>
      </c>
      <c r="H783" s="16" t="str">
        <f>VLOOKUP(F783,'[1]CAT POSPRE'!$A$2:$C$842,3,FALSE)</f>
        <v>Mantto y conserv Veh terrestres aéreos mariti</v>
      </c>
      <c r="I783" s="33">
        <v>30000</v>
      </c>
    </row>
    <row r="784" spans="1:9" x14ac:dyDescent="0.2">
      <c r="A784" s="15">
        <v>1400321</v>
      </c>
      <c r="B784" s="14" t="s">
        <v>153</v>
      </c>
      <c r="C784" s="13" t="s">
        <v>154</v>
      </c>
      <c r="D784" s="13" t="s">
        <v>167</v>
      </c>
      <c r="E784" s="20" t="str">
        <f t="shared" si="34"/>
        <v>3</v>
      </c>
      <c r="F784" s="15">
        <v>3581</v>
      </c>
      <c r="G784" s="15">
        <f>VLOOKUP(F784,'[1]CAT POSPRE'!$A$2:$C$842,2,FALSE)</f>
        <v>513503581</v>
      </c>
      <c r="H784" s="16" t="str">
        <f>VLOOKUP(F784,'[1]CAT POSPRE'!$A$2:$C$842,3,FALSE)</f>
        <v>Servicios de limpieza y manejo de desechos</v>
      </c>
      <c r="I784" s="33">
        <v>6000</v>
      </c>
    </row>
    <row r="785" spans="1:12" x14ac:dyDescent="0.2">
      <c r="A785" s="15">
        <v>1400321</v>
      </c>
      <c r="B785" s="14" t="s">
        <v>153</v>
      </c>
      <c r="C785" s="13" t="s">
        <v>154</v>
      </c>
      <c r="D785" s="13" t="s">
        <v>167</v>
      </c>
      <c r="E785" s="20" t="str">
        <f t="shared" si="34"/>
        <v>5</v>
      </c>
      <c r="F785" s="15">
        <v>5671</v>
      </c>
      <c r="G785" s="15">
        <f>VLOOKUP(F785,'[1]CAT POSPRE'!$A$2:$C$842,2,FALSE)</f>
        <v>124675671</v>
      </c>
      <c r="H785" s="16" t="str">
        <f>VLOOKUP(F785,'[1]CAT POSPRE'!$A$2:$C$842,3,FALSE)</f>
        <v>Herramientas y maquinas  herramienta</v>
      </c>
      <c r="I785" s="33">
        <v>6000.08</v>
      </c>
    </row>
    <row r="786" spans="1:12" x14ac:dyDescent="0.2">
      <c r="A786" s="25"/>
      <c r="B786" s="5"/>
      <c r="C786" s="5"/>
      <c r="D786" s="5"/>
      <c r="E786" s="5" t="str">
        <f t="shared" ref="E786:E793" si="35">MID(F786,1,1)</f>
        <v/>
      </c>
      <c r="F786" s="6"/>
      <c r="G786" s="6"/>
      <c r="H786" s="7" t="s">
        <v>168</v>
      </c>
      <c r="I786" s="8">
        <f>I787</f>
        <v>285995.87999999995</v>
      </c>
    </row>
    <row r="787" spans="1:12" x14ac:dyDescent="0.2">
      <c r="A787" s="22"/>
      <c r="B787" s="9"/>
      <c r="C787" s="9"/>
      <c r="D787" s="9"/>
      <c r="E787" s="9" t="str">
        <f t="shared" si="35"/>
        <v/>
      </c>
      <c r="F787" s="10"/>
      <c r="G787" s="10"/>
      <c r="H787" s="11" t="s">
        <v>168</v>
      </c>
      <c r="I787" s="12">
        <f>SUM(I788:I794)</f>
        <v>285995.87999999995</v>
      </c>
    </row>
    <row r="788" spans="1:12" x14ac:dyDescent="0.2">
      <c r="A788" s="13">
        <v>1500522</v>
      </c>
      <c r="B788" s="14" t="s">
        <v>169</v>
      </c>
      <c r="C788" s="13" t="s">
        <v>170</v>
      </c>
      <c r="D788" s="13" t="s">
        <v>171</v>
      </c>
      <c r="E788" s="13" t="str">
        <f t="shared" si="35"/>
        <v>1</v>
      </c>
      <c r="F788" s="15">
        <v>1131</v>
      </c>
      <c r="G788" s="15">
        <f>VLOOKUP(F788,'[1]CAT POSPRE'!$A$2:$C$842,2,FALSE)</f>
        <v>511101131</v>
      </c>
      <c r="H788" s="16" t="str">
        <f>VLOOKUP(F788,'[1]CAT POSPRE'!$A$2:$C$842,3,FALSE)</f>
        <v>Sueldos Base</v>
      </c>
      <c r="I788" s="17">
        <v>195734.9</v>
      </c>
    </row>
    <row r="789" spans="1:12" x14ac:dyDescent="0.2">
      <c r="A789" s="13">
        <v>1500522</v>
      </c>
      <c r="B789" s="14" t="s">
        <v>169</v>
      </c>
      <c r="C789" s="13" t="s">
        <v>170</v>
      </c>
      <c r="D789" s="13" t="s">
        <v>171</v>
      </c>
      <c r="E789" s="13" t="str">
        <f t="shared" si="35"/>
        <v>1</v>
      </c>
      <c r="F789" s="15">
        <v>1312</v>
      </c>
      <c r="G789" s="15">
        <f>VLOOKUP(F789,'[1]CAT POSPRE'!$A$2:$C$842,2,FALSE)</f>
        <v>511301312</v>
      </c>
      <c r="H789" s="16" t="str">
        <f>VLOOKUP(F789,'[1]CAT POSPRE'!$A$2:$C$842,3,FALSE)</f>
        <v>Antigüedad</v>
      </c>
      <c r="I789" s="17">
        <v>6435.12</v>
      </c>
    </row>
    <row r="790" spans="1:12" x14ac:dyDescent="0.2">
      <c r="A790" s="13">
        <v>1500522</v>
      </c>
      <c r="B790" s="14" t="s">
        <v>169</v>
      </c>
      <c r="C790" s="13" t="s">
        <v>170</v>
      </c>
      <c r="D790" s="13" t="s">
        <v>171</v>
      </c>
      <c r="E790" s="13" t="str">
        <f t="shared" si="35"/>
        <v>1</v>
      </c>
      <c r="F790" s="15">
        <v>1321</v>
      </c>
      <c r="G790" s="15">
        <f>VLOOKUP(F790,'[1]CAT POSPRE'!$A$2:$C$842,2,FALSE)</f>
        <v>511301321</v>
      </c>
      <c r="H790" s="16" t="str">
        <f>VLOOKUP(F790,'[1]CAT POSPRE'!$A$2:$C$842,3,FALSE)</f>
        <v>Prima Vacacional</v>
      </c>
      <c r="I790" s="17">
        <v>3217.56</v>
      </c>
    </row>
    <row r="791" spans="1:12" x14ac:dyDescent="0.2">
      <c r="A791" s="13">
        <v>1500522</v>
      </c>
      <c r="B791" s="14" t="s">
        <v>169</v>
      </c>
      <c r="C791" s="13" t="s">
        <v>170</v>
      </c>
      <c r="D791" s="13" t="s">
        <v>171</v>
      </c>
      <c r="E791" s="13" t="str">
        <f t="shared" si="35"/>
        <v>1</v>
      </c>
      <c r="F791" s="15">
        <v>1323</v>
      </c>
      <c r="G791" s="15">
        <f>VLOOKUP(F791,'[1]CAT POSPRE'!$A$2:$C$842,2,FALSE)</f>
        <v>511301323</v>
      </c>
      <c r="H791" s="16" t="str">
        <f>VLOOKUP(F791,'[1]CAT POSPRE'!$A$2:$C$842,3,FALSE)</f>
        <v>Gratificación de fin de año</v>
      </c>
      <c r="I791" s="17">
        <v>21450.400000000001</v>
      </c>
    </row>
    <row r="792" spans="1:12" x14ac:dyDescent="0.2">
      <c r="A792" s="13">
        <v>1500522</v>
      </c>
      <c r="B792" s="14" t="s">
        <v>169</v>
      </c>
      <c r="C792" s="13" t="s">
        <v>170</v>
      </c>
      <c r="D792" s="13" t="s">
        <v>171</v>
      </c>
      <c r="E792" s="13" t="str">
        <f t="shared" si="35"/>
        <v>1</v>
      </c>
      <c r="F792" s="15">
        <v>1531</v>
      </c>
      <c r="G792" s="15">
        <f>VLOOKUP(F792,'[1]CAT POSPRE'!$A$2:$C$842,2,FALSE)</f>
        <v>511501531</v>
      </c>
      <c r="H792" s="16" t="str">
        <f>VLOOKUP(F792,'[1]CAT POSPRE'!$A$2:$C$842,3,FALSE)</f>
        <v>Prestaciones de retiro</v>
      </c>
      <c r="I792" s="17">
        <v>16087.8</v>
      </c>
    </row>
    <row r="793" spans="1:12" x14ac:dyDescent="0.2">
      <c r="A793" s="13">
        <v>1500522</v>
      </c>
      <c r="B793" s="14" t="s">
        <v>169</v>
      </c>
      <c r="C793" s="13" t="s">
        <v>170</v>
      </c>
      <c r="D793" s="13" t="s">
        <v>171</v>
      </c>
      <c r="E793" s="13" t="str">
        <f t="shared" si="35"/>
        <v>1</v>
      </c>
      <c r="F793" s="15">
        <v>1541</v>
      </c>
      <c r="G793" s="15">
        <f>VLOOKUP(F793,'[1]CAT POSPRE'!$A$2:$C$842,2,FALSE)</f>
        <v>511501541</v>
      </c>
      <c r="H793" s="16" t="str">
        <f>VLOOKUP(F793,'[1]CAT POSPRE'!$A$2:$C$842,3,FALSE)</f>
        <v>Prestaciones establecidas por CGT</v>
      </c>
      <c r="I793" s="17">
        <v>0</v>
      </c>
    </row>
    <row r="794" spans="1:12" x14ac:dyDescent="0.2">
      <c r="A794" s="36"/>
      <c r="B794" s="37"/>
      <c r="C794" s="36"/>
      <c r="D794" s="36"/>
      <c r="E794" s="36"/>
      <c r="F794" s="38"/>
      <c r="G794" s="38"/>
      <c r="H794" s="16" t="s">
        <v>172</v>
      </c>
      <c r="I794" s="17">
        <v>43070.1</v>
      </c>
    </row>
    <row r="795" spans="1:12" x14ac:dyDescent="0.2">
      <c r="A795" s="36"/>
      <c r="B795" s="37"/>
      <c r="C795" s="36"/>
      <c r="D795" s="36"/>
      <c r="E795" s="36"/>
      <c r="F795" s="38"/>
      <c r="G795" s="38"/>
      <c r="H795" s="39" t="s">
        <v>173</v>
      </c>
      <c r="I795" s="40">
        <f>I786+I658+I635+I603+I581+I553+I524+I511+I492+I468+I432+I398+I368+I346+I324+I300+I262+I254+I237+I208+I189+I166+I146+I119+I100+I74+I9</f>
        <v>55939000</v>
      </c>
    </row>
    <row r="796" spans="1:12" x14ac:dyDescent="0.2">
      <c r="A796" s="36"/>
      <c r="B796" s="37"/>
      <c r="C796" s="36"/>
      <c r="D796" s="36"/>
      <c r="E796" s="36"/>
      <c r="F796" s="38"/>
      <c r="G796" s="38"/>
      <c r="H796" s="41"/>
      <c r="I796" s="42"/>
    </row>
    <row r="797" spans="1:12" x14ac:dyDescent="0.2">
      <c r="A797" s="36"/>
      <c r="B797" s="37"/>
      <c r="C797" s="36"/>
      <c r="D797" s="36"/>
      <c r="E797" s="36"/>
      <c r="F797" s="38"/>
      <c r="G797" s="38"/>
      <c r="H797" s="41"/>
      <c r="I797" s="42"/>
      <c r="J797" s="43"/>
      <c r="K797" s="43"/>
      <c r="L797" s="43"/>
    </row>
    <row r="798" spans="1:12" x14ac:dyDescent="0.2">
      <c r="A798" s="44"/>
      <c r="B798" s="44"/>
      <c r="C798" s="44"/>
      <c r="D798" s="45"/>
      <c r="E798" s="45"/>
      <c r="F798" s="45"/>
      <c r="G798" s="45"/>
      <c r="H798" s="44" t="s">
        <v>9</v>
      </c>
      <c r="I798" s="46">
        <f>I799+I802</f>
        <v>25600000</v>
      </c>
      <c r="J798" s="47"/>
      <c r="K798" s="47"/>
      <c r="L798" s="47"/>
    </row>
    <row r="799" spans="1:12" x14ac:dyDescent="0.2">
      <c r="A799" s="48"/>
      <c r="B799" s="49"/>
      <c r="C799" s="49"/>
      <c r="D799" s="50"/>
      <c r="E799" s="50"/>
      <c r="F799" s="51"/>
      <c r="G799" s="51"/>
      <c r="H799" s="7" t="s">
        <v>120</v>
      </c>
      <c r="I799" s="52">
        <f t="shared" ref="I799" si="36">+I800</f>
        <v>800000</v>
      </c>
      <c r="J799" s="53"/>
      <c r="K799" s="53"/>
      <c r="L799" s="53"/>
    </row>
    <row r="800" spans="1:12" x14ac:dyDescent="0.2">
      <c r="A800" s="54"/>
      <c r="B800" s="55"/>
      <c r="C800" s="55"/>
      <c r="D800" s="56"/>
      <c r="E800" s="56"/>
      <c r="F800" s="57"/>
      <c r="G800" s="57"/>
      <c r="H800" s="11" t="s">
        <v>174</v>
      </c>
      <c r="I800" s="58">
        <f t="shared" ref="I800" si="37">SUM(I801:I801)</f>
        <v>800000</v>
      </c>
      <c r="J800" s="53"/>
      <c r="K800" s="53"/>
      <c r="L800" s="53"/>
    </row>
    <row r="801" spans="1:12" x14ac:dyDescent="0.2">
      <c r="A801" s="59">
        <v>2510121</v>
      </c>
      <c r="B801" s="60" t="s">
        <v>121</v>
      </c>
      <c r="C801" s="60" t="s">
        <v>122</v>
      </c>
      <c r="D801" s="61" t="s">
        <v>175</v>
      </c>
      <c r="E801" s="61" t="str">
        <f t="shared" ref="E801" si="38">MID(F801,1,1)</f>
        <v>4</v>
      </c>
      <c r="F801" s="62">
        <v>4411</v>
      </c>
      <c r="G801" s="15">
        <f>VLOOKUP(F801,'[1]CAT POSPRE'!$A$2:$C$842,2,FALSE)</f>
        <v>524104411</v>
      </c>
      <c r="H801" s="16" t="str">
        <f>VLOOKUP(F801,'[1]CAT POSPRE'!$A$2:$C$842,3,FALSE)</f>
        <v>Gtos relac con activ cult, dep y ayudas estraordin</v>
      </c>
      <c r="I801" s="17">
        <v>800000</v>
      </c>
      <c r="J801" s="63"/>
      <c r="K801" s="64"/>
      <c r="L801" s="63"/>
    </row>
    <row r="802" spans="1:12" x14ac:dyDescent="0.2">
      <c r="A802" s="48"/>
      <c r="B802" s="49"/>
      <c r="C802" s="49"/>
      <c r="D802" s="50"/>
      <c r="E802" s="50"/>
      <c r="F802" s="51"/>
      <c r="G802" s="51"/>
      <c r="H802" s="7" t="s">
        <v>107</v>
      </c>
      <c r="I802" s="52">
        <f>I803+I805+I807+I809+I811+I813+I817+I819+I822+I824</f>
        <v>24800000</v>
      </c>
      <c r="J802" s="53"/>
      <c r="K802" s="53"/>
      <c r="L802" s="53"/>
    </row>
    <row r="803" spans="1:12" x14ac:dyDescent="0.2">
      <c r="A803" s="54"/>
      <c r="B803" s="55"/>
      <c r="C803" s="55"/>
      <c r="D803" s="56"/>
      <c r="E803" s="56"/>
      <c r="F803" s="57"/>
      <c r="G803" s="57"/>
      <c r="H803" s="11" t="s">
        <v>176</v>
      </c>
      <c r="I803" s="58">
        <f t="shared" ref="I803" si="39">SUM(I804:I804)</f>
        <v>800000</v>
      </c>
      <c r="J803" s="53"/>
      <c r="K803" s="53"/>
      <c r="L803" s="53"/>
    </row>
    <row r="804" spans="1:12" x14ac:dyDescent="0.2">
      <c r="A804" s="59">
        <v>2510121</v>
      </c>
      <c r="B804" s="14" t="s">
        <v>108</v>
      </c>
      <c r="C804" s="13" t="s">
        <v>109</v>
      </c>
      <c r="D804" s="13" t="s">
        <v>177</v>
      </c>
      <c r="E804" s="13" t="str">
        <f t="shared" ref="E804" si="40">MID(F804,1,1)</f>
        <v>4</v>
      </c>
      <c r="F804" s="15">
        <v>4411</v>
      </c>
      <c r="G804" s="15">
        <f>VLOOKUP(F804,'[1]CAT POSPRE'!$A$2:$C$842,2,FALSE)</f>
        <v>524104411</v>
      </c>
      <c r="H804" s="16" t="str">
        <f>VLOOKUP(F804,'[1]CAT POSPRE'!$A$2:$C$842,3,FALSE)</f>
        <v>Gtos relac con activ cult, dep y ayudas estraordin</v>
      </c>
      <c r="I804" s="65">
        <v>800000</v>
      </c>
      <c r="J804" s="64"/>
      <c r="K804" s="64"/>
      <c r="L804" s="64"/>
    </row>
    <row r="805" spans="1:12" x14ac:dyDescent="0.2">
      <c r="A805" s="54"/>
      <c r="B805" s="55"/>
      <c r="C805" s="55"/>
      <c r="D805" s="56"/>
      <c r="E805" s="56"/>
      <c r="F805" s="57"/>
      <c r="G805" s="57"/>
      <c r="H805" s="11" t="s">
        <v>178</v>
      </c>
      <c r="I805" s="58">
        <f t="shared" ref="I805" si="41">SUM(I806:I806)</f>
        <v>800000</v>
      </c>
      <c r="J805" s="53"/>
      <c r="K805" s="53"/>
      <c r="L805" s="53"/>
    </row>
    <row r="806" spans="1:12" x14ac:dyDescent="0.2">
      <c r="A806" s="59">
        <v>2510121</v>
      </c>
      <c r="B806" s="14" t="s">
        <v>108</v>
      </c>
      <c r="C806" s="15" t="s">
        <v>109</v>
      </c>
      <c r="D806" s="13" t="s">
        <v>179</v>
      </c>
      <c r="E806" s="13" t="str">
        <f t="shared" ref="E806" si="42">MID(F806,1,1)</f>
        <v>4</v>
      </c>
      <c r="F806" s="15">
        <v>4411</v>
      </c>
      <c r="G806" s="15">
        <f>VLOOKUP(F806,'[1]CAT POSPRE'!$A$2:$C$842,2,FALSE)</f>
        <v>524104411</v>
      </c>
      <c r="H806" s="16" t="str">
        <f>VLOOKUP(F806,'[1]CAT POSPRE'!$A$2:$C$842,3,FALSE)</f>
        <v>Gtos relac con activ cult, dep y ayudas estraordin</v>
      </c>
      <c r="I806" s="65">
        <v>800000</v>
      </c>
      <c r="J806" s="64"/>
      <c r="K806" s="64"/>
      <c r="L806" s="64"/>
    </row>
    <row r="807" spans="1:12" x14ac:dyDescent="0.2">
      <c r="A807" s="54"/>
      <c r="B807" s="55"/>
      <c r="C807" s="55"/>
      <c r="D807" s="56"/>
      <c r="E807" s="56"/>
      <c r="F807" s="57"/>
      <c r="G807" s="57"/>
      <c r="H807" s="11" t="s">
        <v>180</v>
      </c>
      <c r="I807" s="58">
        <f t="shared" ref="I807" si="43">SUM(I808:I808)</f>
        <v>1000000</v>
      </c>
      <c r="J807" s="53"/>
      <c r="K807" s="53"/>
      <c r="L807" s="53"/>
    </row>
    <row r="808" spans="1:12" x14ac:dyDescent="0.2">
      <c r="A808" s="59">
        <v>2510121</v>
      </c>
      <c r="B808" s="14" t="s">
        <v>108</v>
      </c>
      <c r="C808" s="15" t="s">
        <v>109</v>
      </c>
      <c r="D808" s="13" t="s">
        <v>181</v>
      </c>
      <c r="E808" s="13" t="str">
        <f t="shared" ref="E808" si="44">MID(F808,1,1)</f>
        <v>4</v>
      </c>
      <c r="F808" s="15">
        <v>4411</v>
      </c>
      <c r="G808" s="15">
        <f>VLOOKUP(F808,'[1]CAT POSPRE'!$A$2:$C$842,2,FALSE)</f>
        <v>524104411</v>
      </c>
      <c r="H808" s="16" t="str">
        <f>VLOOKUP(F808,'[1]CAT POSPRE'!$A$2:$C$842,3,FALSE)</f>
        <v>Gtos relac con activ cult, dep y ayudas estraordin</v>
      </c>
      <c r="I808" s="65">
        <v>1000000</v>
      </c>
      <c r="J808" s="64"/>
      <c r="K808" s="64"/>
      <c r="L808" s="64"/>
    </row>
    <row r="809" spans="1:12" x14ac:dyDescent="0.2">
      <c r="A809" s="54"/>
      <c r="B809" s="55"/>
      <c r="C809" s="55"/>
      <c r="D809" s="56"/>
      <c r="E809" s="56"/>
      <c r="F809" s="57"/>
      <c r="G809" s="57"/>
      <c r="H809" s="11" t="s">
        <v>182</v>
      </c>
      <c r="I809" s="58">
        <f t="shared" ref="I809" si="45">SUM(I810:I810)</f>
        <v>1000000</v>
      </c>
      <c r="J809" s="53"/>
      <c r="K809" s="53"/>
      <c r="L809" s="53"/>
    </row>
    <row r="810" spans="1:12" x14ac:dyDescent="0.2">
      <c r="A810" s="59">
        <v>2510121</v>
      </c>
      <c r="B810" s="14" t="s">
        <v>108</v>
      </c>
      <c r="C810" s="15" t="s">
        <v>109</v>
      </c>
      <c r="D810" s="13" t="s">
        <v>183</v>
      </c>
      <c r="E810" s="13" t="str">
        <f t="shared" ref="E810" si="46">MID(F810,1,1)</f>
        <v>4</v>
      </c>
      <c r="F810" s="15">
        <v>4411</v>
      </c>
      <c r="G810" s="15">
        <f>VLOOKUP(F810,'[1]CAT POSPRE'!$A$2:$C$842,2,FALSE)</f>
        <v>524104411</v>
      </c>
      <c r="H810" s="16" t="str">
        <f>VLOOKUP(F810,'[1]CAT POSPRE'!$A$2:$C$842,3,FALSE)</f>
        <v>Gtos relac con activ cult, dep y ayudas estraordin</v>
      </c>
      <c r="I810" s="65">
        <v>1000000</v>
      </c>
      <c r="J810" s="64"/>
      <c r="K810" s="64"/>
      <c r="L810" s="64"/>
    </row>
    <row r="811" spans="1:12" x14ac:dyDescent="0.2">
      <c r="A811" s="54"/>
      <c r="B811" s="55"/>
      <c r="C811" s="55"/>
      <c r="D811" s="56"/>
      <c r="E811" s="56"/>
      <c r="F811" s="57"/>
      <c r="G811" s="57"/>
      <c r="H811" s="11" t="s">
        <v>184</v>
      </c>
      <c r="I811" s="58">
        <f t="shared" ref="I811" si="47">SUM(I812:I812)</f>
        <v>150000</v>
      </c>
      <c r="J811" s="53"/>
      <c r="K811" s="53"/>
      <c r="L811" s="53"/>
    </row>
    <row r="812" spans="1:12" x14ac:dyDescent="0.2">
      <c r="A812" s="59">
        <v>2510121</v>
      </c>
      <c r="B812" s="14" t="s">
        <v>108</v>
      </c>
      <c r="C812" s="15" t="s">
        <v>109</v>
      </c>
      <c r="D812" s="13" t="s">
        <v>185</v>
      </c>
      <c r="E812" s="13" t="str">
        <f t="shared" ref="E812" si="48">MID(F812,1,1)</f>
        <v>4</v>
      </c>
      <c r="F812" s="15">
        <v>4411</v>
      </c>
      <c r="G812" s="15">
        <f>VLOOKUP(F812,'[1]CAT POSPRE'!$A$2:$C$842,2,FALSE)</f>
        <v>524104411</v>
      </c>
      <c r="H812" s="16" t="str">
        <f>VLOOKUP(F812,'[1]CAT POSPRE'!$A$2:$C$842,3,FALSE)</f>
        <v>Gtos relac con activ cult, dep y ayudas estraordin</v>
      </c>
      <c r="I812" s="65">
        <v>150000</v>
      </c>
      <c r="J812" s="64"/>
      <c r="K812" s="64"/>
      <c r="L812" s="64"/>
    </row>
    <row r="813" spans="1:12" x14ac:dyDescent="0.2">
      <c r="A813" s="54"/>
      <c r="B813" s="55"/>
      <c r="C813" s="55"/>
      <c r="D813" s="56"/>
      <c r="E813" s="56"/>
      <c r="F813" s="57"/>
      <c r="G813" s="57"/>
      <c r="H813" s="11" t="s">
        <v>107</v>
      </c>
      <c r="I813" s="58">
        <f>SUM(I814:I816)</f>
        <v>13300000</v>
      </c>
      <c r="J813" s="53"/>
      <c r="K813" s="53"/>
      <c r="L813" s="53"/>
    </row>
    <row r="814" spans="1:12" x14ac:dyDescent="0.2">
      <c r="A814" s="59">
        <v>2510121</v>
      </c>
      <c r="B814" s="60" t="s">
        <v>108</v>
      </c>
      <c r="C814" s="60" t="s">
        <v>109</v>
      </c>
      <c r="D814" s="62" t="s">
        <v>110</v>
      </c>
      <c r="E814" s="13" t="str">
        <f t="shared" ref="E814:E825" si="49">MID(F814,1,1)</f>
        <v>4</v>
      </c>
      <c r="F814" s="62">
        <v>4411</v>
      </c>
      <c r="G814" s="15">
        <f>VLOOKUP(F814,'[1]CAT POSPRE'!$A$2:$C$842,2,FALSE)</f>
        <v>524104411</v>
      </c>
      <c r="H814" s="23" t="str">
        <f>VLOOKUP(F814,'[1]CAT POSPRE'!$A$2:$C$842,3,FALSE)</f>
        <v>Gtos relac con activ cult, dep y ayudas estraordin</v>
      </c>
      <c r="I814" s="65">
        <v>2000000</v>
      </c>
      <c r="J814" s="64"/>
      <c r="K814" s="64"/>
      <c r="L814" s="64"/>
    </row>
    <row r="815" spans="1:12" x14ac:dyDescent="0.2">
      <c r="A815" s="59">
        <v>2510121</v>
      </c>
      <c r="B815" s="60" t="s">
        <v>108</v>
      </c>
      <c r="C815" s="60" t="s">
        <v>109</v>
      </c>
      <c r="D815" s="62" t="s">
        <v>110</v>
      </c>
      <c r="E815" s="13" t="str">
        <f t="shared" si="49"/>
        <v>6</v>
      </c>
      <c r="F815" s="62">
        <v>6141</v>
      </c>
      <c r="G815" s="15">
        <f>VLOOKUP(F815,'[1]CAT POSPRE'!$A$2:$C$842,2,FALSE)</f>
        <v>123546141</v>
      </c>
      <c r="H815" s="23" t="str">
        <f>VLOOKUP(F815,'[1]CAT POSPRE'!$A$2:$C$842,3,FALSE)</f>
        <v>División de terrenos y Constr de obras de urbaniz</v>
      </c>
      <c r="I815" s="65">
        <v>1300000</v>
      </c>
      <c r="J815" s="64"/>
      <c r="K815" s="64"/>
      <c r="L815" s="64"/>
    </row>
    <row r="816" spans="1:12" x14ac:dyDescent="0.2">
      <c r="A816" s="59">
        <v>2510121</v>
      </c>
      <c r="B816" s="60" t="s">
        <v>108</v>
      </c>
      <c r="C816" s="60" t="s">
        <v>109</v>
      </c>
      <c r="D816" s="62" t="s">
        <v>110</v>
      </c>
      <c r="E816" s="13" t="str">
        <f t="shared" si="49"/>
        <v>6</v>
      </c>
      <c r="F816" s="62">
        <v>6151</v>
      </c>
      <c r="G816" s="15">
        <f>VLOOKUP(F816,'[1]CAT POSPRE'!$A$2:$C$842,2,FALSE)</f>
        <v>123556151</v>
      </c>
      <c r="H816" s="23" t="str">
        <f>VLOOKUP(F816,'[1]CAT POSPRE'!$A$2:$C$842,3,FALSE)</f>
        <v>Construcción de vías de comunicación</v>
      </c>
      <c r="I816" s="65">
        <v>10000000</v>
      </c>
      <c r="J816" s="64"/>
      <c r="K816" s="64"/>
      <c r="L816" s="64"/>
    </row>
    <row r="817" spans="1:12" x14ac:dyDescent="0.2">
      <c r="A817" s="54"/>
      <c r="B817" s="55"/>
      <c r="C817" s="55"/>
      <c r="D817" s="56"/>
      <c r="E817" s="56"/>
      <c r="F817" s="57"/>
      <c r="G817" s="57"/>
      <c r="H817" s="11" t="s">
        <v>186</v>
      </c>
      <c r="I817" s="58">
        <f t="shared" ref="I817" si="50">SUM(I818:I818)</f>
        <v>4900000</v>
      </c>
      <c r="J817" s="53"/>
      <c r="K817" s="53"/>
      <c r="L817" s="53"/>
    </row>
    <row r="818" spans="1:12" x14ac:dyDescent="0.2">
      <c r="A818" s="59">
        <v>2510121</v>
      </c>
      <c r="B818" s="60" t="s">
        <v>108</v>
      </c>
      <c r="C818" s="60" t="s">
        <v>109</v>
      </c>
      <c r="D818" s="62" t="s">
        <v>187</v>
      </c>
      <c r="E818" s="13" t="str">
        <f t="shared" si="49"/>
        <v>6</v>
      </c>
      <c r="F818" s="62">
        <v>6151</v>
      </c>
      <c r="G818" s="15">
        <f>VLOOKUP(F818,'[1]CAT POSPRE'!$A$2:$C$842,2,FALSE)</f>
        <v>123556151</v>
      </c>
      <c r="H818" s="16" t="str">
        <f>VLOOKUP(F818,'[1]CAT POSPRE'!$A$2:$C$842,3,FALSE)</f>
        <v>Construcción de vías de comunicación</v>
      </c>
      <c r="I818" s="65">
        <v>4900000</v>
      </c>
      <c r="J818" s="64"/>
      <c r="K818" s="64"/>
      <c r="L818" s="64"/>
    </row>
    <row r="819" spans="1:12" x14ac:dyDescent="0.2">
      <c r="A819" s="54"/>
      <c r="B819" s="55"/>
      <c r="C819" s="55"/>
      <c r="D819" s="56"/>
      <c r="E819" s="56"/>
      <c r="F819" s="57"/>
      <c r="G819" s="57"/>
      <c r="H819" s="11" t="s">
        <v>188</v>
      </c>
      <c r="I819" s="58">
        <f>SUM(I820:I821)</f>
        <v>2400000</v>
      </c>
      <c r="J819" s="53"/>
      <c r="K819" s="53"/>
      <c r="L819" s="53"/>
    </row>
    <row r="820" spans="1:12" x14ac:dyDescent="0.2">
      <c r="A820" s="59">
        <v>2510121</v>
      </c>
      <c r="B820" s="60" t="s">
        <v>108</v>
      </c>
      <c r="C820" s="60" t="s">
        <v>109</v>
      </c>
      <c r="D820" s="62" t="s">
        <v>189</v>
      </c>
      <c r="E820" s="13" t="str">
        <f t="shared" si="49"/>
        <v>6</v>
      </c>
      <c r="F820" s="62">
        <v>6151</v>
      </c>
      <c r="G820" s="15">
        <f>VLOOKUP(F820,'[1]CAT POSPRE'!$A$2:$C$842,2,FALSE)</f>
        <v>123556151</v>
      </c>
      <c r="H820" s="16" t="str">
        <f>VLOOKUP(F820,'[1]CAT POSPRE'!$A$2:$C$842,3,FALSE)</f>
        <v>Construcción de vías de comunicación</v>
      </c>
      <c r="I820" s="65">
        <v>1400000</v>
      </c>
      <c r="J820" s="64"/>
      <c r="K820" s="64"/>
      <c r="L820" s="64"/>
    </row>
    <row r="821" spans="1:12" x14ac:dyDescent="0.2">
      <c r="A821" s="59">
        <v>2510121</v>
      </c>
      <c r="B821" s="60" t="s">
        <v>108</v>
      </c>
      <c r="C821" s="60" t="s">
        <v>109</v>
      </c>
      <c r="D821" s="62" t="s">
        <v>189</v>
      </c>
      <c r="E821" s="13" t="str">
        <f t="shared" si="49"/>
        <v>6</v>
      </c>
      <c r="F821" s="62">
        <v>6161</v>
      </c>
      <c r="G821" s="15">
        <f>VLOOKUP(F821,'[1]CAT POSPRE'!$A$2:$C$842,2,FALSE)</f>
        <v>123566161</v>
      </c>
      <c r="H821" s="16" t="str">
        <f>VLOOKUP(F821,'[1]CAT POSPRE'!$A$2:$C$842,3,FALSE)</f>
        <v>Otras construcc de ingeniería civil u obra pesada</v>
      </c>
      <c r="I821" s="65">
        <v>1000000</v>
      </c>
      <c r="J821" s="64"/>
      <c r="K821" s="64"/>
      <c r="L821" s="64"/>
    </row>
    <row r="822" spans="1:12" x14ac:dyDescent="0.2">
      <c r="A822" s="54"/>
      <c r="B822" s="55"/>
      <c r="C822" s="55"/>
      <c r="D822" s="56"/>
      <c r="E822" s="56"/>
      <c r="F822" s="57"/>
      <c r="G822" s="57"/>
      <c r="H822" s="11" t="s">
        <v>190</v>
      </c>
      <c r="I822" s="58">
        <f t="shared" ref="I822" si="51">SUM(I823:I823)</f>
        <v>200000</v>
      </c>
      <c r="J822" s="53"/>
      <c r="K822" s="53"/>
      <c r="L822" s="53"/>
    </row>
    <row r="823" spans="1:12" x14ac:dyDescent="0.2">
      <c r="A823" s="59">
        <v>2510121</v>
      </c>
      <c r="B823" s="60" t="s">
        <v>108</v>
      </c>
      <c r="C823" s="60" t="s">
        <v>109</v>
      </c>
      <c r="D823" s="62" t="s">
        <v>191</v>
      </c>
      <c r="E823" s="13" t="str">
        <f t="shared" si="49"/>
        <v>6</v>
      </c>
      <c r="F823" s="62">
        <v>6141</v>
      </c>
      <c r="G823" s="15">
        <f>VLOOKUP(F823,'[1]CAT POSPRE'!$A$2:$C$842,2,FALSE)</f>
        <v>123546141</v>
      </c>
      <c r="H823" s="16" t="str">
        <f>VLOOKUP(F823,'[1]CAT POSPRE'!$A$2:$C$842,3,FALSE)</f>
        <v>División de terrenos y Constr de obras de urbaniz</v>
      </c>
      <c r="I823" s="65">
        <v>200000</v>
      </c>
      <c r="J823" s="64"/>
      <c r="K823" s="64"/>
      <c r="L823" s="64"/>
    </row>
    <row r="824" spans="1:12" x14ac:dyDescent="0.2">
      <c r="A824" s="54"/>
      <c r="B824" s="55"/>
      <c r="C824" s="55"/>
      <c r="D824" s="56"/>
      <c r="E824" s="56"/>
      <c r="F824" s="57"/>
      <c r="G824" s="57"/>
      <c r="H824" s="11" t="s">
        <v>192</v>
      </c>
      <c r="I824" s="58">
        <f>I825</f>
        <v>250000</v>
      </c>
      <c r="J824" s="53"/>
      <c r="K824" s="53"/>
      <c r="L824" s="53"/>
    </row>
    <row r="825" spans="1:12" ht="12" thickBot="1" x14ac:dyDescent="0.25">
      <c r="A825" s="59">
        <v>2510121</v>
      </c>
      <c r="B825" s="60" t="s">
        <v>108</v>
      </c>
      <c r="C825" s="60" t="s">
        <v>109</v>
      </c>
      <c r="D825" s="62" t="s">
        <v>193</v>
      </c>
      <c r="E825" s="13" t="str">
        <f t="shared" si="49"/>
        <v>6</v>
      </c>
      <c r="F825" s="62">
        <v>6141</v>
      </c>
      <c r="G825" s="15">
        <f>VLOOKUP(F825,'[1]CAT POSPRE'!$A$2:$C$842,2,FALSE)</f>
        <v>123546141</v>
      </c>
      <c r="H825" s="66" t="str">
        <f>VLOOKUP(F825,'[1]CAT POSPRE'!$A$2:$C$842,3,FALSE)</f>
        <v>División de terrenos y Constr de obras de urbaniz</v>
      </c>
      <c r="I825" s="67">
        <v>250000</v>
      </c>
      <c r="J825" s="64"/>
      <c r="K825" s="64"/>
      <c r="L825" s="64"/>
    </row>
    <row r="826" spans="1:12" ht="12" thickBot="1" x14ac:dyDescent="0.25">
      <c r="A826" s="36"/>
      <c r="B826" s="37"/>
      <c r="C826" s="36"/>
      <c r="D826" s="36"/>
      <c r="E826" s="36"/>
      <c r="F826" s="38"/>
      <c r="G826" s="38"/>
      <c r="H826" s="68" t="s">
        <v>194</v>
      </c>
      <c r="I826" s="69">
        <f>I802+I799</f>
        <v>25600000</v>
      </c>
    </row>
    <row r="827" spans="1:12" x14ac:dyDescent="0.2">
      <c r="A827" s="36"/>
      <c r="B827" s="37"/>
      <c r="C827" s="36"/>
      <c r="D827" s="36"/>
      <c r="E827" s="36"/>
      <c r="F827" s="38"/>
      <c r="G827" s="38"/>
      <c r="H827" s="41"/>
      <c r="I827" s="42"/>
    </row>
    <row r="828" spans="1:12" x14ac:dyDescent="0.2">
      <c r="A828" s="36"/>
      <c r="B828" s="37"/>
      <c r="C828" s="36"/>
      <c r="D828" s="36"/>
      <c r="E828" s="36"/>
      <c r="F828" s="38"/>
      <c r="G828" s="38"/>
      <c r="H828" s="41"/>
      <c r="I828" s="42"/>
    </row>
    <row r="829" spans="1:12" x14ac:dyDescent="0.2">
      <c r="A829" s="36"/>
      <c r="B829" s="37"/>
      <c r="C829" s="36"/>
      <c r="D829" s="36"/>
      <c r="E829" s="36"/>
      <c r="F829" s="38"/>
      <c r="G829" s="38"/>
      <c r="H829" s="41"/>
      <c r="I829" s="42"/>
    </row>
    <row r="830" spans="1:12" x14ac:dyDescent="0.2">
      <c r="A830" s="25"/>
      <c r="B830" s="5"/>
      <c r="C830" s="5"/>
      <c r="D830" s="5"/>
      <c r="E830" s="5" t="str">
        <f t="shared" si="33"/>
        <v/>
      </c>
      <c r="F830" s="6"/>
      <c r="G830" s="6"/>
      <c r="H830" s="7" t="s">
        <v>195</v>
      </c>
      <c r="I830" s="8">
        <f t="shared" ref="I830" si="52">I831</f>
        <v>9399978.25</v>
      </c>
    </row>
    <row r="831" spans="1:12" x14ac:dyDescent="0.2">
      <c r="A831" s="22"/>
      <c r="B831" s="9"/>
      <c r="C831" s="9"/>
      <c r="D831" s="9"/>
      <c r="E831" s="9" t="str">
        <f t="shared" si="33"/>
        <v/>
      </c>
      <c r="F831" s="10"/>
      <c r="G831" s="10"/>
      <c r="H831" s="11" t="s">
        <v>195</v>
      </c>
      <c r="I831" s="12">
        <f>SUM(I832:I863)</f>
        <v>9399978.25</v>
      </c>
    </row>
    <row r="832" spans="1:12" x14ac:dyDescent="0.2">
      <c r="A832" s="13">
        <v>2510222</v>
      </c>
      <c r="B832" s="14" t="s">
        <v>196</v>
      </c>
      <c r="C832" s="13" t="s">
        <v>197</v>
      </c>
      <c r="D832" s="13" t="s">
        <v>198</v>
      </c>
      <c r="E832" s="20" t="str">
        <f t="shared" si="33"/>
        <v>1</v>
      </c>
      <c r="F832" s="15">
        <v>1131</v>
      </c>
      <c r="G832" s="15">
        <f>VLOOKUP(F832,'[1]CAT POSPRE'!$A$2:$C$842,2,FALSE)</f>
        <v>511101131</v>
      </c>
      <c r="H832" s="16" t="str">
        <f>VLOOKUP(F832,'[1]CAT POSPRE'!$A$2:$C$842,3,FALSE)</f>
        <v>Sueldos Base</v>
      </c>
      <c r="I832" s="33">
        <v>5888955.7400000002</v>
      </c>
      <c r="J832" s="42"/>
      <c r="K832" s="42"/>
      <c r="L832" s="70"/>
    </row>
    <row r="833" spans="1:12" x14ac:dyDescent="0.2">
      <c r="A833" s="13">
        <v>2510222</v>
      </c>
      <c r="B833" s="19" t="s">
        <v>196</v>
      </c>
      <c r="C833" s="20" t="s">
        <v>197</v>
      </c>
      <c r="D833" s="20" t="s">
        <v>198</v>
      </c>
      <c r="E833" s="20" t="str">
        <f t="shared" si="33"/>
        <v>1</v>
      </c>
      <c r="F833" s="31">
        <v>1321</v>
      </c>
      <c r="G833" s="15">
        <f>VLOOKUP(F833,'[1]CAT POSPRE'!$A$2:$C$842,2,FALSE)</f>
        <v>511301321</v>
      </c>
      <c r="H833" s="16" t="str">
        <f>VLOOKUP(F833,'[1]CAT POSPRE'!$A$2:$C$842,3,FALSE)</f>
        <v>Prima Vacacional</v>
      </c>
      <c r="I833" s="71">
        <v>98149.26</v>
      </c>
      <c r="J833" s="72"/>
      <c r="K833" s="72"/>
      <c r="L833" s="73"/>
    </row>
    <row r="834" spans="1:12" x14ac:dyDescent="0.2">
      <c r="A834" s="13">
        <v>2510222</v>
      </c>
      <c r="B834" s="14" t="s">
        <v>196</v>
      </c>
      <c r="C834" s="13" t="s">
        <v>197</v>
      </c>
      <c r="D834" s="13" t="s">
        <v>198</v>
      </c>
      <c r="E834" s="20" t="str">
        <f t="shared" si="33"/>
        <v>1</v>
      </c>
      <c r="F834" s="15">
        <v>1323</v>
      </c>
      <c r="G834" s="15">
        <f>VLOOKUP(F834,'[1]CAT POSPRE'!$A$2:$C$842,2,FALSE)</f>
        <v>511301323</v>
      </c>
      <c r="H834" s="16" t="str">
        <f>VLOOKUP(F834,'[1]CAT POSPRE'!$A$2:$C$842,3,FALSE)</f>
        <v>Gratificación de fin de año</v>
      </c>
      <c r="I834" s="33">
        <v>654328.42000000004</v>
      </c>
      <c r="J834" s="42"/>
      <c r="K834" s="42"/>
      <c r="L834" s="70"/>
    </row>
    <row r="835" spans="1:12" x14ac:dyDescent="0.2">
      <c r="A835" s="13">
        <v>2510222</v>
      </c>
      <c r="B835" s="14" t="s">
        <v>196</v>
      </c>
      <c r="C835" s="13" t="s">
        <v>197</v>
      </c>
      <c r="D835" s="13" t="s">
        <v>198</v>
      </c>
      <c r="E835" s="20" t="str">
        <f t="shared" si="33"/>
        <v>1</v>
      </c>
      <c r="F835" s="15">
        <v>1341</v>
      </c>
      <c r="G835" s="15">
        <f>VLOOKUP(F835,'[1]CAT POSPRE'!$A$2:$C$842,2,FALSE)</f>
        <v>511301341</v>
      </c>
      <c r="H835" s="16" t="str">
        <f>VLOOKUP(F835,'[1]CAT POSPRE'!$A$2:$C$842,3,FALSE)</f>
        <v>Compensaciones por servicios eventuales</v>
      </c>
      <c r="I835" s="33">
        <v>50000</v>
      </c>
      <c r="J835" s="42"/>
      <c r="K835" s="42"/>
      <c r="L835" s="70"/>
    </row>
    <row r="836" spans="1:12" x14ac:dyDescent="0.2">
      <c r="A836" s="13">
        <v>2510222</v>
      </c>
      <c r="B836" s="14" t="s">
        <v>196</v>
      </c>
      <c r="C836" s="13" t="s">
        <v>197</v>
      </c>
      <c r="D836" s="13" t="s">
        <v>198</v>
      </c>
      <c r="E836" s="20" t="str">
        <f t="shared" si="33"/>
        <v>1</v>
      </c>
      <c r="F836" s="15">
        <v>1541</v>
      </c>
      <c r="G836" s="15">
        <f>VLOOKUP(F836,'[1]CAT POSPRE'!$A$2:$C$842,2,FALSE)</f>
        <v>511501541</v>
      </c>
      <c r="H836" s="16" t="str">
        <f>VLOOKUP(F836,'[1]CAT POSPRE'!$A$2:$C$842,3,FALSE)</f>
        <v>Prestaciones establecidas por CGT</v>
      </c>
      <c r="I836" s="33">
        <v>0</v>
      </c>
      <c r="J836" s="42"/>
      <c r="K836" s="42"/>
      <c r="L836" s="70"/>
    </row>
    <row r="837" spans="1:12" x14ac:dyDescent="0.2">
      <c r="A837" s="13">
        <v>2510222</v>
      </c>
      <c r="B837" s="14" t="s">
        <v>196</v>
      </c>
      <c r="C837" s="13" t="s">
        <v>197</v>
      </c>
      <c r="D837" s="13" t="s">
        <v>198</v>
      </c>
      <c r="E837" s="20" t="str">
        <f t="shared" si="33"/>
        <v>2</v>
      </c>
      <c r="F837" s="15">
        <v>2612</v>
      </c>
      <c r="G837" s="15">
        <f>VLOOKUP(F837,'[1]CAT POSPRE'!$A$2:$C$842,2,FALSE)</f>
        <v>512602612</v>
      </c>
      <c r="H837" s="16" t="str">
        <f>VLOOKUP(F837,'[1]CAT POSPRE'!$A$2:$C$842,3,FALSE)</f>
        <v>Combus Lub y aditivos vehículos Serv Pub</v>
      </c>
      <c r="I837" s="33">
        <v>800000</v>
      </c>
      <c r="J837" s="42"/>
      <c r="K837" s="42"/>
      <c r="L837" s="70"/>
    </row>
    <row r="838" spans="1:12" x14ac:dyDescent="0.2">
      <c r="A838" s="13">
        <v>2510222</v>
      </c>
      <c r="B838" s="14" t="s">
        <v>196</v>
      </c>
      <c r="C838" s="13" t="s">
        <v>197</v>
      </c>
      <c r="D838" s="13" t="s">
        <v>198</v>
      </c>
      <c r="E838" s="20" t="str">
        <f t="shared" si="33"/>
        <v>3</v>
      </c>
      <c r="F838" s="15">
        <v>3551</v>
      </c>
      <c r="G838" s="15">
        <f>VLOOKUP(F838,'[1]CAT POSPRE'!$A$2:$C$842,2,FALSE)</f>
        <v>513503551</v>
      </c>
      <c r="H838" s="16" t="str">
        <f>VLOOKUP(F838,'[1]CAT POSPRE'!$A$2:$C$842,3,FALSE)</f>
        <v>Mantto y conserv Veh terrestres aéreos mariti</v>
      </c>
      <c r="I838" s="33">
        <v>270000</v>
      </c>
      <c r="J838" s="42"/>
      <c r="K838" s="42"/>
      <c r="L838" s="70"/>
    </row>
    <row r="839" spans="1:12" x14ac:dyDescent="0.2">
      <c r="A839" s="13">
        <v>2510222</v>
      </c>
      <c r="B839" s="14" t="s">
        <v>196</v>
      </c>
      <c r="C839" s="13" t="s">
        <v>197</v>
      </c>
      <c r="D839" s="13" t="s">
        <v>198</v>
      </c>
      <c r="E839" s="13" t="str">
        <f t="shared" si="33"/>
        <v>1</v>
      </c>
      <c r="F839" s="15">
        <v>1312</v>
      </c>
      <c r="G839" s="15">
        <f>VLOOKUP(F839,'[1]CAT POSPRE'!$A$2:$C$842,2,FALSE)</f>
        <v>511301312</v>
      </c>
      <c r="H839" s="16" t="str">
        <f>VLOOKUP(F839,'[1]CAT POSPRE'!$A$2:$C$842,3,FALSE)</f>
        <v>Antigüedad</v>
      </c>
      <c r="I839" s="17">
        <v>196298.52</v>
      </c>
      <c r="J839" s="74"/>
      <c r="K839" s="74"/>
      <c r="L839" s="74"/>
    </row>
    <row r="840" spans="1:12" x14ac:dyDescent="0.2">
      <c r="A840" s="13">
        <v>2510222</v>
      </c>
      <c r="B840" s="19" t="s">
        <v>196</v>
      </c>
      <c r="C840" s="20" t="s">
        <v>197</v>
      </c>
      <c r="D840" s="20" t="s">
        <v>198</v>
      </c>
      <c r="E840" s="20" t="str">
        <f t="shared" si="33"/>
        <v>1</v>
      </c>
      <c r="F840" s="15">
        <v>1441</v>
      </c>
      <c r="G840" s="15">
        <f>VLOOKUP(F840,'[1]CAT POSPRE'!$A$2:$C$842,2,FALSE)</f>
        <v>511401441</v>
      </c>
      <c r="H840" s="16" t="str">
        <f>VLOOKUP(F840,'[1]CAT POSPRE'!$A$2:$C$842,3,FALSE)</f>
        <v>Seguros</v>
      </c>
      <c r="I840" s="17">
        <v>350000</v>
      </c>
    </row>
    <row r="841" spans="1:12" x14ac:dyDescent="0.2">
      <c r="A841" s="13">
        <v>2510222</v>
      </c>
      <c r="B841" s="14" t="s">
        <v>196</v>
      </c>
      <c r="C841" s="13" t="s">
        <v>197</v>
      </c>
      <c r="D841" s="13" t="s">
        <v>198</v>
      </c>
      <c r="E841" s="13" t="str">
        <f t="shared" si="33"/>
        <v>1</v>
      </c>
      <c r="F841" s="15">
        <v>1531</v>
      </c>
      <c r="G841" s="15">
        <f>VLOOKUP(F841,'[1]CAT POSPRE'!$A$2:$C$842,2,FALSE)</f>
        <v>511501531</v>
      </c>
      <c r="H841" s="16" t="str">
        <f>VLOOKUP(F841,'[1]CAT POSPRE'!$A$2:$C$842,3,FALSE)</f>
        <v>Prestaciones de retiro</v>
      </c>
      <c r="I841" s="17">
        <v>490746.31</v>
      </c>
    </row>
    <row r="842" spans="1:12" x14ac:dyDescent="0.2">
      <c r="A842" s="13">
        <v>2510222</v>
      </c>
      <c r="B842" s="14" t="s">
        <v>196</v>
      </c>
      <c r="C842" s="13" t="s">
        <v>197</v>
      </c>
      <c r="D842" s="13" t="s">
        <v>198</v>
      </c>
      <c r="E842" s="13" t="str">
        <f t="shared" si="33"/>
        <v>1</v>
      </c>
      <c r="F842" s="15">
        <v>1541</v>
      </c>
      <c r="G842" s="15">
        <f>VLOOKUP(F842,'[1]CAT POSPRE'!$A$2:$C$842,2,FALSE)</f>
        <v>511501541</v>
      </c>
      <c r="H842" s="16" t="str">
        <f>VLOOKUP(F842,'[1]CAT POSPRE'!$A$2:$C$842,3,FALSE)</f>
        <v>Prestaciones establecidas por CGT</v>
      </c>
      <c r="I842" s="17">
        <v>0</v>
      </c>
    </row>
    <row r="843" spans="1:12" x14ac:dyDescent="0.2">
      <c r="A843" s="13">
        <v>2510222</v>
      </c>
      <c r="B843" s="14" t="s">
        <v>196</v>
      </c>
      <c r="C843" s="13" t="s">
        <v>197</v>
      </c>
      <c r="D843" s="13" t="s">
        <v>198</v>
      </c>
      <c r="E843" s="13" t="str">
        <f t="shared" si="33"/>
        <v>2</v>
      </c>
      <c r="F843" s="15">
        <v>2111</v>
      </c>
      <c r="G843" s="15">
        <f>VLOOKUP(F843,'[1]CAT POSPRE'!$A$2:$C$842,2,FALSE)</f>
        <v>512102111</v>
      </c>
      <c r="H843" s="16" t="str">
        <f>VLOOKUP(F843,'[1]CAT POSPRE'!$A$2:$C$842,3,FALSE)</f>
        <v>Materiales y útiles de oficina</v>
      </c>
      <c r="I843" s="17">
        <v>8000</v>
      </c>
    </row>
    <row r="844" spans="1:12" x14ac:dyDescent="0.2">
      <c r="A844" s="13">
        <v>2510222</v>
      </c>
      <c r="B844" s="14" t="s">
        <v>196</v>
      </c>
      <c r="C844" s="13" t="s">
        <v>197</v>
      </c>
      <c r="D844" s="13" t="s">
        <v>198</v>
      </c>
      <c r="E844" s="13" t="str">
        <f t="shared" si="33"/>
        <v>2</v>
      </c>
      <c r="F844" s="15">
        <v>2121</v>
      </c>
      <c r="G844" s="15">
        <f>VLOOKUP(F844,'[1]CAT POSPRE'!$A$2:$C$842,2,FALSE)</f>
        <v>512102121</v>
      </c>
      <c r="H844" s="16" t="str">
        <f>VLOOKUP(F844,'[1]CAT POSPRE'!$A$2:$C$842,3,FALSE)</f>
        <v>Materiales y útiles de impresión y reproducción</v>
      </c>
      <c r="I844" s="17">
        <v>10000</v>
      </c>
    </row>
    <row r="845" spans="1:12" x14ac:dyDescent="0.2">
      <c r="A845" s="13">
        <v>2510222</v>
      </c>
      <c r="B845" s="14" t="s">
        <v>196</v>
      </c>
      <c r="C845" s="13" t="s">
        <v>197</v>
      </c>
      <c r="D845" s="13" t="s">
        <v>198</v>
      </c>
      <c r="E845" s="13" t="str">
        <f t="shared" si="33"/>
        <v>2</v>
      </c>
      <c r="F845" s="15">
        <v>2161</v>
      </c>
      <c r="G845" s="15">
        <f>VLOOKUP(F845,'[1]CAT POSPRE'!$A$2:$C$842,2,FALSE)</f>
        <v>512102161</v>
      </c>
      <c r="H845" s="16" t="str">
        <f>VLOOKUP(F845,'[1]CAT POSPRE'!$A$2:$C$842,3,FALSE)</f>
        <v>Material de limpieza</v>
      </c>
      <c r="I845" s="17">
        <v>12000</v>
      </c>
    </row>
    <row r="846" spans="1:12" x14ac:dyDescent="0.2">
      <c r="A846" s="13">
        <v>2510222</v>
      </c>
      <c r="B846" s="14" t="s">
        <v>196</v>
      </c>
      <c r="C846" s="13" t="s">
        <v>197</v>
      </c>
      <c r="D846" s="13" t="s">
        <v>198</v>
      </c>
      <c r="E846" s="13" t="str">
        <f t="shared" si="33"/>
        <v>2</v>
      </c>
      <c r="F846" s="15">
        <v>2212</v>
      </c>
      <c r="G846" s="15">
        <f>VLOOKUP(F846,'[1]CAT POSPRE'!$A$2:$C$842,2,FALSE)</f>
        <v>512202212</v>
      </c>
      <c r="H846" s="16" t="str">
        <f>VLOOKUP(F846,'[1]CAT POSPRE'!$A$2:$C$842,3,FALSE)</f>
        <v>Prod Alim p pers en instalac de depend y ent</v>
      </c>
      <c r="I846" s="17">
        <v>90000</v>
      </c>
    </row>
    <row r="847" spans="1:12" x14ac:dyDescent="0.2">
      <c r="A847" s="13">
        <v>2510222</v>
      </c>
      <c r="B847" s="14" t="s">
        <v>196</v>
      </c>
      <c r="C847" s="13" t="s">
        <v>197</v>
      </c>
      <c r="D847" s="13" t="s">
        <v>198</v>
      </c>
      <c r="E847" s="13" t="str">
        <f t="shared" si="33"/>
        <v>2</v>
      </c>
      <c r="F847" s="15">
        <v>2491</v>
      </c>
      <c r="G847" s="15">
        <f>VLOOKUP(F847,'[1]CAT POSPRE'!$A$2:$C$842,2,FALSE)</f>
        <v>512402491</v>
      </c>
      <c r="H847" s="16" t="str">
        <f>VLOOKUP(F847,'[1]CAT POSPRE'!$A$2:$C$842,3,FALSE)</f>
        <v>Materiales diversos</v>
      </c>
      <c r="I847" s="17">
        <v>1000</v>
      </c>
    </row>
    <row r="848" spans="1:12" x14ac:dyDescent="0.2">
      <c r="A848" s="13">
        <v>2510222</v>
      </c>
      <c r="B848" s="14" t="s">
        <v>196</v>
      </c>
      <c r="C848" s="13" t="s">
        <v>197</v>
      </c>
      <c r="D848" s="13" t="s">
        <v>198</v>
      </c>
      <c r="E848" s="13" t="str">
        <f t="shared" si="33"/>
        <v>2</v>
      </c>
      <c r="F848" s="15">
        <v>2711</v>
      </c>
      <c r="G848" s="15">
        <f>VLOOKUP(F848,'[1]CAT POSPRE'!$A$2:$C$842,2,FALSE)</f>
        <v>512702711</v>
      </c>
      <c r="H848" s="16" t="str">
        <f>VLOOKUP(F848,'[1]CAT POSPRE'!$A$2:$C$842,3,FALSE)</f>
        <v>Vestuario y uniformes</v>
      </c>
      <c r="I848" s="17">
        <v>200000</v>
      </c>
    </row>
    <row r="849" spans="1:9" x14ac:dyDescent="0.2">
      <c r="A849" s="13">
        <v>2510222</v>
      </c>
      <c r="B849" s="14" t="s">
        <v>196</v>
      </c>
      <c r="C849" s="13" t="s">
        <v>197</v>
      </c>
      <c r="D849" s="13" t="s">
        <v>198</v>
      </c>
      <c r="E849" s="13" t="str">
        <f t="shared" si="33"/>
        <v>2</v>
      </c>
      <c r="F849" s="15">
        <v>2831</v>
      </c>
      <c r="G849" s="15">
        <f>VLOOKUP(F849,'[1]CAT POSPRE'!$A$2:$C$842,2,FALSE)</f>
        <v>512802831</v>
      </c>
      <c r="H849" s="16" t="str">
        <f>VLOOKUP(F849,'[1]CAT POSPRE'!$A$2:$C$842,3,FALSE)</f>
        <v>Prendas de protección para seguridad pública</v>
      </c>
      <c r="I849" s="17">
        <v>0</v>
      </c>
    </row>
    <row r="850" spans="1:9" x14ac:dyDescent="0.2">
      <c r="A850" s="13">
        <v>2510222</v>
      </c>
      <c r="B850" s="14" t="s">
        <v>196</v>
      </c>
      <c r="C850" s="13" t="s">
        <v>197</v>
      </c>
      <c r="D850" s="13" t="s">
        <v>198</v>
      </c>
      <c r="E850" s="13" t="str">
        <f t="shared" si="33"/>
        <v>3</v>
      </c>
      <c r="F850" s="15">
        <v>3111</v>
      </c>
      <c r="G850" s="15">
        <f>VLOOKUP(F850,'[1]CAT POSPRE'!$A$2:$C$842,2,FALSE)</f>
        <v>513103111</v>
      </c>
      <c r="H850" s="16" t="str">
        <f>VLOOKUP(F850,'[1]CAT POSPRE'!$A$2:$C$842,3,FALSE)</f>
        <v>Servicio de energía eléctrica</v>
      </c>
      <c r="I850" s="17">
        <v>50000</v>
      </c>
    </row>
    <row r="851" spans="1:9" x14ac:dyDescent="0.2">
      <c r="A851" s="13">
        <v>2510222</v>
      </c>
      <c r="B851" s="14" t="s">
        <v>196</v>
      </c>
      <c r="C851" s="13" t="s">
        <v>197</v>
      </c>
      <c r="D851" s="13" t="s">
        <v>198</v>
      </c>
      <c r="E851" s="13" t="str">
        <f t="shared" si="33"/>
        <v>3</v>
      </c>
      <c r="F851" s="15">
        <v>3141</v>
      </c>
      <c r="G851" s="15">
        <f>VLOOKUP(F851,'[1]CAT POSPRE'!$A$2:$C$842,2,FALSE)</f>
        <v>513103141</v>
      </c>
      <c r="H851" s="16" t="str">
        <f>VLOOKUP(F851,'[1]CAT POSPRE'!$A$2:$C$842,3,FALSE)</f>
        <v>Servicio telefonía tradicional</v>
      </c>
      <c r="I851" s="17">
        <v>16000</v>
      </c>
    </row>
    <row r="852" spans="1:9" x14ac:dyDescent="0.2">
      <c r="A852" s="13">
        <v>2510222</v>
      </c>
      <c r="B852" s="14" t="s">
        <v>196</v>
      </c>
      <c r="C852" s="13" t="s">
        <v>197</v>
      </c>
      <c r="D852" s="13" t="s">
        <v>198</v>
      </c>
      <c r="E852" s="13" t="str">
        <f t="shared" si="33"/>
        <v>3</v>
      </c>
      <c r="F852" s="15">
        <v>3171</v>
      </c>
      <c r="G852" s="15">
        <f>VLOOKUP(F852,'[1]CAT POSPRE'!$A$2:$C$842,2,FALSE)</f>
        <v>513103171</v>
      </c>
      <c r="H852" s="16" t="str">
        <f>VLOOKUP(F852,'[1]CAT POSPRE'!$A$2:$C$842,3,FALSE)</f>
        <v>Servicios de acceso de internet</v>
      </c>
      <c r="I852" s="17">
        <v>6000</v>
      </c>
    </row>
    <row r="853" spans="1:9" x14ac:dyDescent="0.2">
      <c r="A853" s="13">
        <v>2510222</v>
      </c>
      <c r="B853" s="14" t="s">
        <v>196</v>
      </c>
      <c r="C853" s="13" t="s">
        <v>197</v>
      </c>
      <c r="D853" s="13" t="s">
        <v>198</v>
      </c>
      <c r="E853" s="13" t="str">
        <f t="shared" si="33"/>
        <v>3</v>
      </c>
      <c r="F853" s="15">
        <v>3231</v>
      </c>
      <c r="G853" s="15">
        <f>VLOOKUP(F853,'[1]CAT POSPRE'!$A$2:$C$842,2,FALSE)</f>
        <v>513203231</v>
      </c>
      <c r="H853" s="16" t="str">
        <f>VLOOKUP(F853,'[1]CAT POSPRE'!$A$2:$C$842,3,FALSE)</f>
        <v>Arrendam de Mobil y Eq de administración</v>
      </c>
      <c r="I853" s="17">
        <v>3000</v>
      </c>
    </row>
    <row r="854" spans="1:9" x14ac:dyDescent="0.2">
      <c r="A854" s="13">
        <v>2510222</v>
      </c>
      <c r="B854" s="14" t="s">
        <v>196</v>
      </c>
      <c r="C854" s="13" t="s">
        <v>197</v>
      </c>
      <c r="D854" s="13" t="s">
        <v>198</v>
      </c>
      <c r="E854" s="13" t="str">
        <f t="shared" si="33"/>
        <v>3</v>
      </c>
      <c r="F854" s="15">
        <v>3261</v>
      </c>
      <c r="G854" s="15">
        <f>VLOOKUP(F854,'[1]CAT POSPRE'!$A$2:$C$842,2,FALSE)</f>
        <v>513203261</v>
      </c>
      <c r="H854" s="16" t="str">
        <f>VLOOKUP(F854,'[1]CAT POSPRE'!$A$2:$C$842,3,FALSE)</f>
        <v>Arrendamiento de maquinaria y equipo</v>
      </c>
      <c r="I854" s="17">
        <v>1000</v>
      </c>
    </row>
    <row r="855" spans="1:9" x14ac:dyDescent="0.2">
      <c r="A855" s="13">
        <v>2510222</v>
      </c>
      <c r="B855" s="14" t="s">
        <v>196</v>
      </c>
      <c r="C855" s="13" t="s">
        <v>197</v>
      </c>
      <c r="D855" s="13" t="s">
        <v>198</v>
      </c>
      <c r="E855" s="13" t="str">
        <f t="shared" si="33"/>
        <v>3</v>
      </c>
      <c r="F855" s="15">
        <v>3451</v>
      </c>
      <c r="G855" s="15">
        <f>VLOOKUP(F855,'[1]CAT POSPRE'!$A$2:$C$842,2,FALSE)</f>
        <v>513403451</v>
      </c>
      <c r="H855" s="16" t="str">
        <f>VLOOKUP(F855,'[1]CAT POSPRE'!$A$2:$C$842,3,FALSE)</f>
        <v>Seguro de bienes patrimoniales</v>
      </c>
      <c r="I855" s="17">
        <v>120000</v>
      </c>
    </row>
    <row r="856" spans="1:9" x14ac:dyDescent="0.2">
      <c r="A856" s="13">
        <v>2510222</v>
      </c>
      <c r="B856" s="14" t="s">
        <v>196</v>
      </c>
      <c r="C856" s="13" t="s">
        <v>197</v>
      </c>
      <c r="D856" s="13" t="s">
        <v>198</v>
      </c>
      <c r="E856" s="13" t="str">
        <f t="shared" si="33"/>
        <v>3</v>
      </c>
      <c r="F856" s="15">
        <v>3471</v>
      </c>
      <c r="G856" s="15">
        <f>VLOOKUP(F856,'[1]CAT POSPRE'!$A$2:$C$842,2,FALSE)</f>
        <v>513403471</v>
      </c>
      <c r="H856" s="16" t="str">
        <f>VLOOKUP(F856,'[1]CAT POSPRE'!$A$2:$C$842,3,FALSE)</f>
        <v>Fletes y maniobras</v>
      </c>
      <c r="I856" s="17">
        <v>2000</v>
      </c>
    </row>
    <row r="857" spans="1:9" x14ac:dyDescent="0.2">
      <c r="A857" s="13">
        <v>2510222</v>
      </c>
      <c r="B857" s="14" t="s">
        <v>196</v>
      </c>
      <c r="C857" s="13" t="s">
        <v>197</v>
      </c>
      <c r="D857" s="13" t="s">
        <v>198</v>
      </c>
      <c r="E857" s="13" t="str">
        <f t="shared" si="33"/>
        <v>3</v>
      </c>
      <c r="F857" s="15">
        <v>3531</v>
      </c>
      <c r="G857" s="15">
        <f>VLOOKUP(F857,'[1]CAT POSPRE'!$A$2:$C$842,2,FALSE)</f>
        <v>513503531</v>
      </c>
      <c r="H857" s="16" t="str">
        <f>VLOOKUP(F857,'[1]CAT POSPRE'!$A$2:$C$842,3,FALSE)</f>
        <v>Instal Rep y mantto de bienes informáticos</v>
      </c>
      <c r="I857" s="17">
        <v>2000</v>
      </c>
    </row>
    <row r="858" spans="1:9" x14ac:dyDescent="0.2">
      <c r="A858" s="13">
        <v>2510222</v>
      </c>
      <c r="B858" s="14" t="s">
        <v>196</v>
      </c>
      <c r="C858" s="13" t="s">
        <v>197</v>
      </c>
      <c r="D858" s="13" t="s">
        <v>198</v>
      </c>
      <c r="E858" s="13" t="str">
        <f t="shared" si="33"/>
        <v>3</v>
      </c>
      <c r="F858" s="15">
        <v>3571</v>
      </c>
      <c r="G858" s="15">
        <f>VLOOKUP(F858,'[1]CAT POSPRE'!$A$2:$C$842,2,FALSE)</f>
        <v>513503571</v>
      </c>
      <c r="H858" s="16" t="str">
        <f>VLOOKUP(F858,'[1]CAT POSPRE'!$A$2:$C$842,3,FALSE)</f>
        <v>Instal Rep y mantto de maq otros Eq y herrami</v>
      </c>
      <c r="I858" s="17">
        <v>2500</v>
      </c>
    </row>
    <row r="859" spans="1:9" x14ac:dyDescent="0.2">
      <c r="A859" s="13">
        <v>2510222</v>
      </c>
      <c r="B859" s="14" t="s">
        <v>196</v>
      </c>
      <c r="C859" s="13" t="s">
        <v>197</v>
      </c>
      <c r="D859" s="13" t="s">
        <v>198</v>
      </c>
      <c r="E859" s="13" t="str">
        <f t="shared" si="33"/>
        <v>3</v>
      </c>
      <c r="F859" s="15">
        <v>3612</v>
      </c>
      <c r="G859" s="15">
        <f>VLOOKUP(F859,'[1]CAT POSPRE'!$A$2:$C$842,2,FALSE)</f>
        <v>513603612</v>
      </c>
      <c r="H859" s="16" t="str">
        <f>VLOOKUP(F859,'[1]CAT POSPRE'!$A$2:$C$842,3,FALSE)</f>
        <v>Impresión y elaborac public ofic y de informaci</v>
      </c>
      <c r="I859" s="17">
        <v>4000</v>
      </c>
    </row>
    <row r="860" spans="1:9" x14ac:dyDescent="0.2">
      <c r="A860" s="13">
        <v>2510222</v>
      </c>
      <c r="B860" s="14" t="s">
        <v>196</v>
      </c>
      <c r="C860" s="13" t="s">
        <v>197</v>
      </c>
      <c r="D860" s="13" t="s">
        <v>198</v>
      </c>
      <c r="E860" s="13" t="str">
        <f t="shared" si="33"/>
        <v>3</v>
      </c>
      <c r="F860" s="15">
        <v>3751</v>
      </c>
      <c r="G860" s="15">
        <f>VLOOKUP(F860,'[1]CAT POSPRE'!$A$2:$C$842,2,FALSE)</f>
        <v>513703751</v>
      </c>
      <c r="H860" s="16" t="str">
        <f>VLOOKUP(F860,'[1]CAT POSPRE'!$A$2:$C$842,3,FALSE)</f>
        <v>Viáticos nac p Serv pub Desemp funciones ofic</v>
      </c>
      <c r="I860" s="17">
        <v>35000</v>
      </c>
    </row>
    <row r="861" spans="1:9" x14ac:dyDescent="0.2">
      <c r="A861" s="13">
        <v>2510222</v>
      </c>
      <c r="B861" s="14" t="s">
        <v>196</v>
      </c>
      <c r="C861" s="13" t="s">
        <v>197</v>
      </c>
      <c r="D861" s="13" t="s">
        <v>198</v>
      </c>
      <c r="E861" s="13" t="str">
        <f t="shared" si="33"/>
        <v>3</v>
      </c>
      <c r="F861" s="15">
        <v>3791</v>
      </c>
      <c r="G861" s="15">
        <f>VLOOKUP(F861,'[1]CAT POSPRE'!$A$2:$C$842,2,FALSE)</f>
        <v>513703791</v>
      </c>
      <c r="H861" s="16" t="str">
        <f>VLOOKUP(F861,'[1]CAT POSPRE'!$A$2:$C$842,3,FALSE)</f>
        <v>Otros servicios de traslado y hospedaje</v>
      </c>
      <c r="I861" s="17">
        <v>4000</v>
      </c>
    </row>
    <row r="862" spans="1:9" x14ac:dyDescent="0.2">
      <c r="A862" s="13">
        <v>2510222</v>
      </c>
      <c r="B862" s="19" t="s">
        <v>196</v>
      </c>
      <c r="C862" s="20" t="s">
        <v>197</v>
      </c>
      <c r="D862" s="20" t="s">
        <v>198</v>
      </c>
      <c r="E862" s="20" t="str">
        <f t="shared" si="33"/>
        <v>5</v>
      </c>
      <c r="F862" s="15">
        <v>5151</v>
      </c>
      <c r="G862" s="15">
        <f>VLOOKUP(F862,'[1]CAT POSPRE'!$A$2:$C$842,2,FALSE)</f>
        <v>124135151</v>
      </c>
      <c r="H862" s="16" t="str">
        <f>VLOOKUP(F862,'[1]CAT POSPRE'!$A$2:$C$842,3,FALSE)</f>
        <v>Computadoras y equipo periférico</v>
      </c>
      <c r="I862" s="17">
        <v>15000</v>
      </c>
    </row>
    <row r="863" spans="1:9" x14ac:dyDescent="0.2">
      <c r="A863" s="13">
        <v>2510222</v>
      </c>
      <c r="B863" s="14" t="s">
        <v>196</v>
      </c>
      <c r="C863" s="13" t="s">
        <v>197</v>
      </c>
      <c r="D863" s="13" t="s">
        <v>198</v>
      </c>
      <c r="E863" s="13" t="str">
        <f t="shared" si="33"/>
        <v>5</v>
      </c>
      <c r="F863" s="15">
        <v>5651</v>
      </c>
      <c r="G863" s="15">
        <f>VLOOKUP(F863,'[1]CAT POSPRE'!$A$2:$C$842,2,FALSE)</f>
        <v>124655651</v>
      </c>
      <c r="H863" s="16" t="str">
        <f>VLOOKUP(F863,'[1]CAT POSPRE'!$A$2:$C$842,3,FALSE)</f>
        <v>Equipo de comunicación y telecomunicacion</v>
      </c>
      <c r="I863" s="17">
        <v>20000</v>
      </c>
    </row>
    <row r="864" spans="1:9" x14ac:dyDescent="0.2">
      <c r="A864" s="25"/>
      <c r="B864" s="5"/>
      <c r="C864" s="5"/>
      <c r="D864" s="5"/>
      <c r="E864" s="5" t="str">
        <f t="shared" si="33"/>
        <v/>
      </c>
      <c r="F864" s="6"/>
      <c r="G864" s="6"/>
      <c r="H864" s="7" t="s">
        <v>199</v>
      </c>
      <c r="I864" s="8">
        <f t="shared" ref="I864" si="53">I865+I895</f>
        <v>1305745.49</v>
      </c>
    </row>
    <row r="865" spans="1:9" x14ac:dyDescent="0.2">
      <c r="A865" s="22"/>
      <c r="B865" s="9"/>
      <c r="C865" s="9"/>
      <c r="D865" s="9"/>
      <c r="E865" s="9" t="str">
        <f t="shared" si="33"/>
        <v/>
      </c>
      <c r="F865" s="10"/>
      <c r="G865" s="10"/>
      <c r="H865" s="11" t="s">
        <v>199</v>
      </c>
      <c r="I865" s="12">
        <f>SUM(I866:I894)</f>
        <v>1305745.49</v>
      </c>
    </row>
    <row r="866" spans="1:9" x14ac:dyDescent="0.2">
      <c r="A866" s="13">
        <v>2510222</v>
      </c>
      <c r="B866" s="14" t="s">
        <v>200</v>
      </c>
      <c r="C866" s="13" t="s">
        <v>170</v>
      </c>
      <c r="D866" s="13" t="s">
        <v>201</v>
      </c>
      <c r="E866" s="13" t="str">
        <f t="shared" si="33"/>
        <v>1</v>
      </c>
      <c r="F866" s="15">
        <v>1131</v>
      </c>
      <c r="G866" s="15">
        <f>VLOOKUP(F866,'[1]CAT POSPRE'!$A$2:$C$842,2,FALSE)</f>
        <v>511101131</v>
      </c>
      <c r="H866" s="16" t="str">
        <f>VLOOKUP(F866,'[1]CAT POSPRE'!$A$2:$C$842,3,FALSE)</f>
        <v>Sueldos Base</v>
      </c>
      <c r="I866" s="17">
        <v>600063.34</v>
      </c>
    </row>
    <row r="867" spans="1:9" x14ac:dyDescent="0.2">
      <c r="A867" s="13">
        <v>2510222</v>
      </c>
      <c r="B867" s="14" t="s">
        <v>200</v>
      </c>
      <c r="C867" s="13" t="s">
        <v>170</v>
      </c>
      <c r="D867" s="13" t="s">
        <v>201</v>
      </c>
      <c r="E867" s="13" t="str">
        <f t="shared" si="33"/>
        <v>1</v>
      </c>
      <c r="F867" s="15">
        <v>1221</v>
      </c>
      <c r="G867" s="15">
        <f>VLOOKUP(F867,'[1]CAT POSPRE'!$A$2:$C$842,2,FALSE)</f>
        <v>511201221</v>
      </c>
      <c r="H867" s="16" t="str">
        <f>VLOOKUP(F867,'[1]CAT POSPRE'!$A$2:$C$842,3,FALSE)</f>
        <v>Remuneraciones para eventuales</v>
      </c>
      <c r="I867" s="17">
        <v>0</v>
      </c>
    </row>
    <row r="868" spans="1:9" x14ac:dyDescent="0.2">
      <c r="A868" s="13">
        <v>2510222</v>
      </c>
      <c r="B868" s="14" t="s">
        <v>200</v>
      </c>
      <c r="C868" s="13" t="s">
        <v>170</v>
      </c>
      <c r="D868" s="13" t="s">
        <v>201</v>
      </c>
      <c r="E868" s="13" t="str">
        <f t="shared" si="33"/>
        <v>1</v>
      </c>
      <c r="F868" s="15">
        <v>1312</v>
      </c>
      <c r="G868" s="15">
        <f>VLOOKUP(F868,'[1]CAT POSPRE'!$A$2:$C$842,2,FALSE)</f>
        <v>511301312</v>
      </c>
      <c r="H868" s="16" t="str">
        <f>VLOOKUP(F868,'[1]CAT POSPRE'!$A$2:$C$842,3,FALSE)</f>
        <v>Antigüedad</v>
      </c>
      <c r="I868" s="17">
        <v>20002.11</v>
      </c>
    </row>
    <row r="869" spans="1:9" x14ac:dyDescent="0.2">
      <c r="A869" s="13">
        <v>2510222</v>
      </c>
      <c r="B869" s="14" t="s">
        <v>200</v>
      </c>
      <c r="C869" s="13" t="s">
        <v>170</v>
      </c>
      <c r="D869" s="13" t="s">
        <v>201</v>
      </c>
      <c r="E869" s="13" t="str">
        <f t="shared" si="33"/>
        <v>1</v>
      </c>
      <c r="F869" s="15">
        <v>1321</v>
      </c>
      <c r="G869" s="15">
        <f>VLOOKUP(F869,'[1]CAT POSPRE'!$A$2:$C$842,2,FALSE)</f>
        <v>511301321</v>
      </c>
      <c r="H869" s="16" t="str">
        <f>VLOOKUP(F869,'[1]CAT POSPRE'!$A$2:$C$842,3,FALSE)</f>
        <v>Prima Vacacional</v>
      </c>
      <c r="I869" s="17">
        <v>10001.06</v>
      </c>
    </row>
    <row r="870" spans="1:9" x14ac:dyDescent="0.2">
      <c r="A870" s="13">
        <v>2510222</v>
      </c>
      <c r="B870" s="14" t="s">
        <v>200</v>
      </c>
      <c r="C870" s="13" t="s">
        <v>170</v>
      </c>
      <c r="D870" s="13" t="s">
        <v>201</v>
      </c>
      <c r="E870" s="13" t="str">
        <f t="shared" si="33"/>
        <v>1</v>
      </c>
      <c r="F870" s="15">
        <v>1323</v>
      </c>
      <c r="G870" s="15">
        <f>VLOOKUP(F870,'[1]CAT POSPRE'!$A$2:$C$842,2,FALSE)</f>
        <v>511301323</v>
      </c>
      <c r="H870" s="16" t="str">
        <f>VLOOKUP(F870,'[1]CAT POSPRE'!$A$2:$C$842,3,FALSE)</f>
        <v>Gratificación de fin de año</v>
      </c>
      <c r="I870" s="17">
        <v>66673.7</v>
      </c>
    </row>
    <row r="871" spans="1:9" x14ac:dyDescent="0.2">
      <c r="A871" s="13">
        <v>2510222</v>
      </c>
      <c r="B871" s="19" t="s">
        <v>200</v>
      </c>
      <c r="C871" s="20" t="s">
        <v>170</v>
      </c>
      <c r="D871" s="20" t="s">
        <v>201</v>
      </c>
      <c r="E871" s="20" t="str">
        <f t="shared" si="33"/>
        <v>1</v>
      </c>
      <c r="F871" s="15">
        <v>1531</v>
      </c>
      <c r="G871" s="15">
        <f>VLOOKUP(F871,'[1]CAT POSPRE'!$A$2:$C$842,2,FALSE)</f>
        <v>511501531</v>
      </c>
      <c r="H871" s="16" t="str">
        <f>VLOOKUP(F871,'[1]CAT POSPRE'!$A$2:$C$842,3,FALSE)</f>
        <v>Prestaciones de retiro</v>
      </c>
      <c r="I871" s="17">
        <v>50005.279999999999</v>
      </c>
    </row>
    <row r="872" spans="1:9" x14ac:dyDescent="0.2">
      <c r="A872" s="13">
        <v>2510222</v>
      </c>
      <c r="B872" s="14" t="s">
        <v>200</v>
      </c>
      <c r="C872" s="13" t="s">
        <v>170</v>
      </c>
      <c r="D872" s="13" t="s">
        <v>201</v>
      </c>
      <c r="E872" s="13" t="str">
        <f t="shared" si="33"/>
        <v>1</v>
      </c>
      <c r="F872" s="15">
        <v>1541</v>
      </c>
      <c r="G872" s="15">
        <f>VLOOKUP(F872,'[1]CAT POSPRE'!$A$2:$C$842,2,FALSE)</f>
        <v>511501541</v>
      </c>
      <c r="H872" s="16" t="str">
        <f>VLOOKUP(F872,'[1]CAT POSPRE'!$A$2:$C$842,3,FALSE)</f>
        <v>Prestaciones establecidas por CGT</v>
      </c>
      <c r="I872" s="17">
        <v>0</v>
      </c>
    </row>
    <row r="873" spans="1:9" x14ac:dyDescent="0.2">
      <c r="A873" s="13">
        <v>2510222</v>
      </c>
      <c r="B873" s="14" t="s">
        <v>200</v>
      </c>
      <c r="C873" s="13" t="s">
        <v>170</v>
      </c>
      <c r="D873" s="13" t="s">
        <v>201</v>
      </c>
      <c r="E873" s="13" t="str">
        <f t="shared" si="33"/>
        <v>2</v>
      </c>
      <c r="F873" s="15">
        <v>2111</v>
      </c>
      <c r="G873" s="15">
        <f>VLOOKUP(F873,'[1]CAT POSPRE'!$A$2:$C$842,2,FALSE)</f>
        <v>512102111</v>
      </c>
      <c r="H873" s="16" t="str">
        <f>VLOOKUP(F873,'[1]CAT POSPRE'!$A$2:$C$842,3,FALSE)</f>
        <v>Materiales y útiles de oficina</v>
      </c>
      <c r="I873" s="17">
        <v>4000</v>
      </c>
    </row>
    <row r="874" spans="1:9" x14ac:dyDescent="0.2">
      <c r="A874" s="13">
        <v>2510222</v>
      </c>
      <c r="B874" s="14" t="s">
        <v>200</v>
      </c>
      <c r="C874" s="13" t="s">
        <v>170</v>
      </c>
      <c r="D874" s="13" t="s">
        <v>201</v>
      </c>
      <c r="E874" s="13" t="str">
        <f t="shared" si="33"/>
        <v>2</v>
      </c>
      <c r="F874" s="15">
        <v>2121</v>
      </c>
      <c r="G874" s="15">
        <f>VLOOKUP(F874,'[1]CAT POSPRE'!$A$2:$C$842,2,FALSE)</f>
        <v>512102121</v>
      </c>
      <c r="H874" s="16" t="str">
        <f>VLOOKUP(F874,'[1]CAT POSPRE'!$A$2:$C$842,3,FALSE)</f>
        <v>Materiales y útiles de impresión y reproducción</v>
      </c>
      <c r="I874" s="17">
        <v>10000</v>
      </c>
    </row>
    <row r="875" spans="1:9" x14ac:dyDescent="0.2">
      <c r="A875" s="13">
        <v>2510222</v>
      </c>
      <c r="B875" s="14" t="s">
        <v>200</v>
      </c>
      <c r="C875" s="13" t="s">
        <v>170</v>
      </c>
      <c r="D875" s="13" t="s">
        <v>201</v>
      </c>
      <c r="E875" s="13" t="str">
        <f t="shared" si="33"/>
        <v>2</v>
      </c>
      <c r="F875" s="15">
        <v>2161</v>
      </c>
      <c r="G875" s="15">
        <f>VLOOKUP(F875,'[1]CAT POSPRE'!$A$2:$C$842,2,FALSE)</f>
        <v>512102161</v>
      </c>
      <c r="H875" s="16" t="str">
        <f>VLOOKUP(F875,'[1]CAT POSPRE'!$A$2:$C$842,3,FALSE)</f>
        <v>Material de limpieza</v>
      </c>
      <c r="I875" s="17">
        <v>5000</v>
      </c>
    </row>
    <row r="876" spans="1:9" x14ac:dyDescent="0.2">
      <c r="A876" s="13">
        <v>2510222</v>
      </c>
      <c r="B876" s="14" t="s">
        <v>200</v>
      </c>
      <c r="C876" s="13" t="s">
        <v>170</v>
      </c>
      <c r="D876" s="13" t="s">
        <v>201</v>
      </c>
      <c r="E876" s="13" t="str">
        <f t="shared" ref="E876:E904" si="54">MID(F876,1,1)</f>
        <v>2</v>
      </c>
      <c r="F876" s="15">
        <v>2212</v>
      </c>
      <c r="G876" s="15">
        <f>VLOOKUP(F876,'[1]CAT POSPRE'!$A$2:$C$842,2,FALSE)</f>
        <v>512202212</v>
      </c>
      <c r="H876" s="16" t="str">
        <f>VLOOKUP(F876,'[1]CAT POSPRE'!$A$2:$C$842,3,FALSE)</f>
        <v>Prod Alim p pers en instalac de depend y ent</v>
      </c>
      <c r="I876" s="17">
        <v>15000</v>
      </c>
    </row>
    <row r="877" spans="1:9" x14ac:dyDescent="0.2">
      <c r="A877" s="13">
        <v>2510222</v>
      </c>
      <c r="B877" s="14" t="s">
        <v>200</v>
      </c>
      <c r="C877" s="13" t="s">
        <v>170</v>
      </c>
      <c r="D877" s="13" t="s">
        <v>201</v>
      </c>
      <c r="E877" s="13" t="str">
        <f t="shared" si="54"/>
        <v>2</v>
      </c>
      <c r="F877" s="15">
        <v>2491</v>
      </c>
      <c r="G877" s="15">
        <f>VLOOKUP(F877,'[1]CAT POSPRE'!$A$2:$C$842,2,FALSE)</f>
        <v>512402491</v>
      </c>
      <c r="H877" s="16" t="str">
        <f>VLOOKUP(F877,'[1]CAT POSPRE'!$A$2:$C$842,3,FALSE)</f>
        <v>Materiales diversos</v>
      </c>
      <c r="I877" s="17">
        <v>4000</v>
      </c>
    </row>
    <row r="878" spans="1:9" x14ac:dyDescent="0.2">
      <c r="A878" s="13">
        <v>2510222</v>
      </c>
      <c r="B878" s="14" t="s">
        <v>200</v>
      </c>
      <c r="C878" s="13" t="s">
        <v>170</v>
      </c>
      <c r="D878" s="13" t="s">
        <v>201</v>
      </c>
      <c r="E878" s="13" t="str">
        <f t="shared" si="54"/>
        <v>2</v>
      </c>
      <c r="F878" s="15">
        <v>2522</v>
      </c>
      <c r="G878" s="15">
        <f>VLOOKUP(F878,'[1]CAT POSPRE'!$A$2:$C$842,2,FALSE)</f>
        <v>512502522</v>
      </c>
      <c r="H878" s="16" t="str">
        <f>VLOOKUP(F878,'[1]CAT POSPRE'!$A$2:$C$842,3,FALSE)</f>
        <v>Plaguicidas y pesticidas</v>
      </c>
      <c r="I878" s="17">
        <v>3000</v>
      </c>
    </row>
    <row r="879" spans="1:9" x14ac:dyDescent="0.2">
      <c r="A879" s="13">
        <v>2510222</v>
      </c>
      <c r="B879" s="14" t="s">
        <v>200</v>
      </c>
      <c r="C879" s="13" t="s">
        <v>170</v>
      </c>
      <c r="D879" s="13" t="s">
        <v>201</v>
      </c>
      <c r="E879" s="13" t="str">
        <f t="shared" si="54"/>
        <v>2</v>
      </c>
      <c r="F879" s="15">
        <v>2531</v>
      </c>
      <c r="G879" s="15">
        <f>VLOOKUP(F879,'[1]CAT POSPRE'!$A$2:$C$842,2,FALSE)</f>
        <v>512502531</v>
      </c>
      <c r="H879" s="16" t="str">
        <f>VLOOKUP(F879,'[1]CAT POSPRE'!$A$2:$C$842,3,FALSE)</f>
        <v>Medicinas y productos farmacéuticos</v>
      </c>
      <c r="I879" s="17">
        <v>10000</v>
      </c>
    </row>
    <row r="880" spans="1:9" x14ac:dyDescent="0.2">
      <c r="A880" s="13">
        <v>2510222</v>
      </c>
      <c r="B880" s="14" t="s">
        <v>200</v>
      </c>
      <c r="C880" s="13" t="s">
        <v>170</v>
      </c>
      <c r="D880" s="13" t="s">
        <v>201</v>
      </c>
      <c r="E880" s="13" t="str">
        <f t="shared" si="54"/>
        <v>2</v>
      </c>
      <c r="F880" s="15">
        <v>2541</v>
      </c>
      <c r="G880" s="15">
        <f>VLOOKUP(F880,'[1]CAT POSPRE'!$A$2:$C$842,2,FALSE)</f>
        <v>512502541</v>
      </c>
      <c r="H880" s="16" t="str">
        <f>VLOOKUP(F880,'[1]CAT POSPRE'!$A$2:$C$842,3,FALSE)</f>
        <v>Materiales accesorios y suministros médicos</v>
      </c>
      <c r="I880" s="17">
        <v>0</v>
      </c>
    </row>
    <row r="881" spans="1:9" x14ac:dyDescent="0.2">
      <c r="A881" s="13">
        <v>2510222</v>
      </c>
      <c r="B881" s="14" t="s">
        <v>200</v>
      </c>
      <c r="C881" s="13" t="s">
        <v>170</v>
      </c>
      <c r="D881" s="13" t="s">
        <v>201</v>
      </c>
      <c r="E881" s="13" t="str">
        <f t="shared" si="54"/>
        <v>2</v>
      </c>
      <c r="F881" s="15">
        <v>2612</v>
      </c>
      <c r="G881" s="15">
        <f>VLOOKUP(F881,'[1]CAT POSPRE'!$A$2:$C$842,2,FALSE)</f>
        <v>512602612</v>
      </c>
      <c r="H881" s="16" t="str">
        <f>VLOOKUP(F881,'[1]CAT POSPRE'!$A$2:$C$842,3,FALSE)</f>
        <v>Combus Lub y aditivos vehículos Serv Pub</v>
      </c>
      <c r="I881" s="17">
        <v>200000</v>
      </c>
    </row>
    <row r="882" spans="1:9" x14ac:dyDescent="0.2">
      <c r="A882" s="13">
        <v>2510222</v>
      </c>
      <c r="B882" s="14" t="s">
        <v>200</v>
      </c>
      <c r="C882" s="13" t="s">
        <v>170</v>
      </c>
      <c r="D882" s="13" t="s">
        <v>201</v>
      </c>
      <c r="E882" s="13" t="str">
        <f t="shared" si="54"/>
        <v>2</v>
      </c>
      <c r="F882" s="15">
        <v>2711</v>
      </c>
      <c r="G882" s="15">
        <f>VLOOKUP(F882,'[1]CAT POSPRE'!$A$2:$C$842,2,FALSE)</f>
        <v>512702711</v>
      </c>
      <c r="H882" s="16" t="str">
        <f>VLOOKUP(F882,'[1]CAT POSPRE'!$A$2:$C$842,3,FALSE)</f>
        <v>Vestuario y uniformes</v>
      </c>
      <c r="I882" s="17">
        <v>17000</v>
      </c>
    </row>
    <row r="883" spans="1:9" x14ac:dyDescent="0.2">
      <c r="A883" s="13">
        <v>2510222</v>
      </c>
      <c r="B883" s="14" t="s">
        <v>200</v>
      </c>
      <c r="C883" s="13" t="s">
        <v>170</v>
      </c>
      <c r="D883" s="13" t="s">
        <v>201</v>
      </c>
      <c r="E883" s="13" t="str">
        <f t="shared" si="54"/>
        <v>2</v>
      </c>
      <c r="F883" s="15">
        <v>2751</v>
      </c>
      <c r="G883" s="15">
        <f>VLOOKUP(F883,'[1]CAT POSPRE'!$A$2:$C$842,2,FALSE)</f>
        <v>512702751</v>
      </c>
      <c r="H883" s="97" t="str">
        <f>VLOOKUP(F883,'[1]CAT POSPRE'!$A$2:$C$842,3,FALSE)</f>
        <v>Blancos y otros Prod textiles excepto prendas de</v>
      </c>
      <c r="I883" s="17">
        <v>12000</v>
      </c>
    </row>
    <row r="884" spans="1:9" x14ac:dyDescent="0.2">
      <c r="A884" s="13">
        <v>2510222</v>
      </c>
      <c r="B884" s="19" t="s">
        <v>200</v>
      </c>
      <c r="C884" s="20" t="s">
        <v>170</v>
      </c>
      <c r="D884" s="20" t="s">
        <v>201</v>
      </c>
      <c r="E884" s="20" t="str">
        <f t="shared" si="54"/>
        <v>3</v>
      </c>
      <c r="F884" s="15">
        <v>3111</v>
      </c>
      <c r="G884" s="15">
        <f>VLOOKUP(F884,'[1]CAT POSPRE'!$A$2:$C$842,2,FALSE)</f>
        <v>513103111</v>
      </c>
      <c r="H884" s="16" t="str">
        <f>VLOOKUP(F884,'[1]CAT POSPRE'!$A$2:$C$842,3,FALSE)</f>
        <v>Servicio de energía eléctrica</v>
      </c>
      <c r="I884" s="17">
        <v>130000</v>
      </c>
    </row>
    <row r="885" spans="1:9" x14ac:dyDescent="0.2">
      <c r="A885" s="13">
        <v>2510222</v>
      </c>
      <c r="B885" s="14" t="s">
        <v>200</v>
      </c>
      <c r="C885" s="13" t="s">
        <v>170</v>
      </c>
      <c r="D885" s="13" t="s">
        <v>201</v>
      </c>
      <c r="E885" s="13" t="str">
        <f t="shared" si="54"/>
        <v>3</v>
      </c>
      <c r="F885" s="15">
        <v>3261</v>
      </c>
      <c r="G885" s="15">
        <f>VLOOKUP(F885,'[1]CAT POSPRE'!$A$2:$C$842,2,FALSE)</f>
        <v>513203261</v>
      </c>
      <c r="H885" s="16" t="str">
        <f>VLOOKUP(F885,'[1]CAT POSPRE'!$A$2:$C$842,3,FALSE)</f>
        <v>Arrendamiento de maquinaria y equipo</v>
      </c>
      <c r="I885" s="17">
        <v>5000</v>
      </c>
    </row>
    <row r="886" spans="1:9" x14ac:dyDescent="0.2">
      <c r="A886" s="13">
        <v>2510222</v>
      </c>
      <c r="B886" s="19" t="s">
        <v>200</v>
      </c>
      <c r="C886" s="20" t="s">
        <v>170</v>
      </c>
      <c r="D886" s="20" t="s">
        <v>201</v>
      </c>
      <c r="E886" s="20" t="str">
        <f t="shared" si="54"/>
        <v>3</v>
      </c>
      <c r="F886" s="15">
        <v>3511</v>
      </c>
      <c r="G886" s="15">
        <f>VLOOKUP(F886,'[1]CAT POSPRE'!$A$2:$C$842,2,FALSE)</f>
        <v>513503511</v>
      </c>
      <c r="H886" s="16" t="str">
        <f>VLOOKUP(F886,'[1]CAT POSPRE'!$A$2:$C$842,3,FALSE)</f>
        <v>Conservación y mantenimiento de inmuebles</v>
      </c>
      <c r="I886" s="17">
        <v>35000</v>
      </c>
    </row>
    <row r="887" spans="1:9" x14ac:dyDescent="0.2">
      <c r="A887" s="13">
        <v>2510222</v>
      </c>
      <c r="B887" s="14" t="s">
        <v>200</v>
      </c>
      <c r="C887" s="13" t="s">
        <v>170</v>
      </c>
      <c r="D887" s="13" t="s">
        <v>201</v>
      </c>
      <c r="E887" s="13" t="str">
        <f t="shared" si="54"/>
        <v>3</v>
      </c>
      <c r="F887" s="15">
        <v>3551</v>
      </c>
      <c r="G887" s="15">
        <f>VLOOKUP(F887,'[1]CAT POSPRE'!$A$2:$C$842,2,FALSE)</f>
        <v>513503551</v>
      </c>
      <c r="H887" s="16" t="str">
        <f>VLOOKUP(F887,'[1]CAT POSPRE'!$A$2:$C$842,3,FALSE)</f>
        <v>Mantto y conserv Veh terrestres aéreos mariti</v>
      </c>
      <c r="I887" s="17">
        <v>65000</v>
      </c>
    </row>
    <row r="888" spans="1:9" x14ac:dyDescent="0.2">
      <c r="A888" s="13">
        <v>2510222</v>
      </c>
      <c r="B888" s="14" t="s">
        <v>200</v>
      </c>
      <c r="C888" s="13" t="s">
        <v>170</v>
      </c>
      <c r="D888" s="13" t="s">
        <v>201</v>
      </c>
      <c r="E888" s="13" t="str">
        <f t="shared" si="54"/>
        <v>3</v>
      </c>
      <c r="F888" s="15">
        <v>3571</v>
      </c>
      <c r="G888" s="15">
        <f>VLOOKUP(F888,'[1]CAT POSPRE'!$A$2:$C$842,2,FALSE)</f>
        <v>513503571</v>
      </c>
      <c r="H888" s="16" t="str">
        <f>VLOOKUP(F888,'[1]CAT POSPRE'!$A$2:$C$842,3,FALSE)</f>
        <v>Instal Rep y mantto de maq otros Eq y herrami</v>
      </c>
      <c r="I888" s="17">
        <v>4000</v>
      </c>
    </row>
    <row r="889" spans="1:9" x14ac:dyDescent="0.2">
      <c r="A889" s="13">
        <v>2510222</v>
      </c>
      <c r="B889" s="14" t="s">
        <v>200</v>
      </c>
      <c r="C889" s="13" t="s">
        <v>170</v>
      </c>
      <c r="D889" s="13" t="s">
        <v>201</v>
      </c>
      <c r="E889" s="13" t="str">
        <f t="shared" si="54"/>
        <v>3</v>
      </c>
      <c r="F889" s="15">
        <v>3751</v>
      </c>
      <c r="G889" s="15">
        <f>VLOOKUP(F889,'[1]CAT POSPRE'!$A$2:$C$842,2,FALSE)</f>
        <v>513703751</v>
      </c>
      <c r="H889" s="16" t="str">
        <f>VLOOKUP(F889,'[1]CAT POSPRE'!$A$2:$C$842,3,FALSE)</f>
        <v>Viáticos nac p Serv pub Desemp funciones ofic</v>
      </c>
      <c r="I889" s="17">
        <v>4000</v>
      </c>
    </row>
    <row r="890" spans="1:9" x14ac:dyDescent="0.2">
      <c r="A890" s="13">
        <v>2510222</v>
      </c>
      <c r="B890" s="19" t="s">
        <v>200</v>
      </c>
      <c r="C890" s="20" t="s">
        <v>170</v>
      </c>
      <c r="D890" s="20" t="s">
        <v>201</v>
      </c>
      <c r="E890" s="20" t="str">
        <f t="shared" si="54"/>
        <v>3</v>
      </c>
      <c r="F890" s="15">
        <v>3791</v>
      </c>
      <c r="G890" s="15">
        <f>VLOOKUP(F890,'[1]CAT POSPRE'!$A$2:$C$842,2,FALSE)</f>
        <v>513703791</v>
      </c>
      <c r="H890" s="16" t="str">
        <f>VLOOKUP(F890,'[1]CAT POSPRE'!$A$2:$C$842,3,FALSE)</f>
        <v>Otros servicios de traslado y hospedaje</v>
      </c>
      <c r="I890" s="17">
        <v>1000</v>
      </c>
    </row>
    <row r="891" spans="1:9" x14ac:dyDescent="0.2">
      <c r="A891" s="13">
        <v>2510222</v>
      </c>
      <c r="B891" s="19" t="s">
        <v>200</v>
      </c>
      <c r="C891" s="20" t="s">
        <v>170</v>
      </c>
      <c r="D891" s="20" t="s">
        <v>201</v>
      </c>
      <c r="E891" s="20" t="str">
        <f t="shared" si="54"/>
        <v>5</v>
      </c>
      <c r="F891" s="15">
        <v>5151</v>
      </c>
      <c r="G891" s="15">
        <f>VLOOKUP(F891,'[1]CAT POSPRE'!$A$2:$C$842,2,FALSE)</f>
        <v>124135151</v>
      </c>
      <c r="H891" s="16" t="str">
        <f>VLOOKUP(F891,'[1]CAT POSPRE'!$A$2:$C$842,3,FALSE)</f>
        <v>Computadoras y equipo periférico</v>
      </c>
      <c r="I891" s="17">
        <v>20000</v>
      </c>
    </row>
    <row r="892" spans="1:9" x14ac:dyDescent="0.2">
      <c r="A892" s="13">
        <v>2510222</v>
      </c>
      <c r="B892" s="14" t="s">
        <v>200</v>
      </c>
      <c r="C892" s="13" t="s">
        <v>170</v>
      </c>
      <c r="D892" s="13" t="s">
        <v>201</v>
      </c>
      <c r="E892" s="13" t="str">
        <f t="shared" si="54"/>
        <v>5</v>
      </c>
      <c r="F892" s="15">
        <v>5191</v>
      </c>
      <c r="G892" s="15">
        <f>VLOOKUP(F892,'[1]CAT POSPRE'!$A$2:$C$842,2,FALSE)</f>
        <v>124195191</v>
      </c>
      <c r="H892" s="16" t="str">
        <f>VLOOKUP(F892,'[1]CAT POSPRE'!$A$2:$C$842,3,FALSE)</f>
        <v>Otros mobiliarios y equipos de administración</v>
      </c>
      <c r="I892" s="17">
        <v>5000</v>
      </c>
    </row>
    <row r="893" spans="1:9" x14ac:dyDescent="0.2">
      <c r="A893" s="13">
        <v>2510222</v>
      </c>
      <c r="B893" s="14" t="s">
        <v>200</v>
      </c>
      <c r="C893" s="13" t="s">
        <v>170</v>
      </c>
      <c r="D893" s="13" t="s">
        <v>201</v>
      </c>
      <c r="E893" s="13" t="str">
        <f t="shared" si="54"/>
        <v>5</v>
      </c>
      <c r="F893" s="15">
        <v>5651</v>
      </c>
      <c r="G893" s="15">
        <f>VLOOKUP(F893,'[1]CAT POSPRE'!$A$2:$C$842,2,FALSE)</f>
        <v>124655651</v>
      </c>
      <c r="H893" s="16" t="str">
        <f>VLOOKUP(F893,'[1]CAT POSPRE'!$A$2:$C$842,3,FALSE)</f>
        <v>Equipo de comunicación y telecomunicacion</v>
      </c>
      <c r="I893" s="17">
        <v>10000</v>
      </c>
    </row>
    <row r="894" spans="1:9" x14ac:dyDescent="0.2">
      <c r="A894" s="13">
        <v>2510222</v>
      </c>
      <c r="B894" s="14" t="s">
        <v>200</v>
      </c>
      <c r="C894" s="13" t="s">
        <v>170</v>
      </c>
      <c r="D894" s="13" t="s">
        <v>201</v>
      </c>
      <c r="E894" s="13" t="str">
        <f t="shared" si="54"/>
        <v>5</v>
      </c>
      <c r="F894" s="15">
        <v>5691</v>
      </c>
      <c r="G894" s="15">
        <f>VLOOKUP(F894,'[1]CAT POSPRE'!$A$2:$C$842,2,FALSE)</f>
        <v>124695691</v>
      </c>
      <c r="H894" s="16" t="str">
        <f>VLOOKUP(F894,'[1]CAT POSPRE'!$A$2:$C$842,3,FALSE)</f>
        <v>Otros equipos</v>
      </c>
      <c r="I894" s="17">
        <v>0</v>
      </c>
    </row>
    <row r="895" spans="1:9" x14ac:dyDescent="0.2">
      <c r="A895" s="22"/>
      <c r="B895" s="9"/>
      <c r="C895" s="9"/>
      <c r="D895" s="9"/>
      <c r="E895" s="9" t="str">
        <f t="shared" si="54"/>
        <v/>
      </c>
      <c r="F895" s="10"/>
      <c r="G895" s="10"/>
      <c r="H895" s="11" t="s">
        <v>202</v>
      </c>
      <c r="I895" s="12">
        <f t="shared" ref="I895" si="55">SUM(I896:I896)</f>
        <v>0</v>
      </c>
    </row>
    <row r="896" spans="1:9" x14ac:dyDescent="0.2">
      <c r="A896" s="13">
        <v>2510222</v>
      </c>
      <c r="B896" s="14" t="s">
        <v>200</v>
      </c>
      <c r="C896" s="13" t="s">
        <v>170</v>
      </c>
      <c r="D896" s="13" t="s">
        <v>203</v>
      </c>
      <c r="E896" s="13" t="str">
        <f t="shared" si="54"/>
        <v>7</v>
      </c>
      <c r="F896" s="15">
        <v>7991</v>
      </c>
      <c r="G896" s="15" t="str">
        <f>VLOOKUP(F896,'[1]CAT POSPRE'!$A$2:$C$842,2,FALSE)</f>
        <v>---------</v>
      </c>
      <c r="H896" s="16" t="str">
        <f>VLOOKUP(F896,'[1]CAT POSPRE'!$A$2:$C$842,3,FALSE)</f>
        <v>Erogaciones complementarias</v>
      </c>
      <c r="I896" s="17">
        <v>0</v>
      </c>
    </row>
    <row r="897" spans="1:12" x14ac:dyDescent="0.2">
      <c r="A897" s="25"/>
      <c r="B897" s="5"/>
      <c r="C897" s="5"/>
      <c r="D897" s="5"/>
      <c r="E897" s="75" t="str">
        <f t="shared" si="54"/>
        <v/>
      </c>
      <c r="F897" s="6"/>
      <c r="G897" s="6"/>
      <c r="H897" s="7" t="s">
        <v>152</v>
      </c>
      <c r="I897" s="8">
        <f t="shared" ref="I897" si="56">I898+I901</f>
        <v>2594276.2599999998</v>
      </c>
      <c r="J897" s="76"/>
      <c r="K897" s="76"/>
      <c r="L897" s="76"/>
    </row>
    <row r="898" spans="1:12" x14ac:dyDescent="0.2">
      <c r="A898" s="22"/>
      <c r="B898" s="9"/>
      <c r="C898" s="9"/>
      <c r="D898" s="9"/>
      <c r="E898" s="77" t="str">
        <f t="shared" si="54"/>
        <v/>
      </c>
      <c r="F898" s="10"/>
      <c r="G898" s="10"/>
      <c r="H898" s="11" t="s">
        <v>162</v>
      </c>
      <c r="I898" s="12">
        <f t="shared" ref="I898" si="57">SUM(I899:I900)</f>
        <v>360000</v>
      </c>
      <c r="J898" s="76"/>
      <c r="K898" s="76"/>
      <c r="L898" s="76"/>
    </row>
    <row r="899" spans="1:12" x14ac:dyDescent="0.2">
      <c r="A899" s="13">
        <v>2510222</v>
      </c>
      <c r="B899" s="14" t="s">
        <v>153</v>
      </c>
      <c r="C899" s="13" t="s">
        <v>154</v>
      </c>
      <c r="D899" s="13" t="s">
        <v>163</v>
      </c>
      <c r="E899" s="20" t="str">
        <f t="shared" si="54"/>
        <v>2</v>
      </c>
      <c r="F899" s="15">
        <v>2612</v>
      </c>
      <c r="G899" s="15">
        <f>VLOOKUP(F899,'[1]CAT POSPRE'!$A$2:$C$842,2,FALSE)</f>
        <v>512602612</v>
      </c>
      <c r="H899" s="16" t="str">
        <f>VLOOKUP(F899,'[1]CAT POSPRE'!$A$2:$C$842,3,FALSE)</f>
        <v>Combus Lub y aditivos vehículos Serv Pub</v>
      </c>
      <c r="I899" s="78">
        <v>360000</v>
      </c>
      <c r="J899" s="63"/>
      <c r="K899" s="63"/>
      <c r="L899" s="64"/>
    </row>
    <row r="900" spans="1:12" x14ac:dyDescent="0.2">
      <c r="A900" s="13">
        <v>2510222</v>
      </c>
      <c r="B900" s="14" t="s">
        <v>153</v>
      </c>
      <c r="C900" s="13" t="s">
        <v>154</v>
      </c>
      <c r="D900" s="13" t="s">
        <v>163</v>
      </c>
      <c r="E900" s="20" t="str">
        <f t="shared" si="54"/>
        <v>3</v>
      </c>
      <c r="F900" s="15">
        <v>3551</v>
      </c>
      <c r="G900" s="15">
        <f>VLOOKUP(F900,'[1]CAT POSPRE'!$A$2:$C$842,2,FALSE)</f>
        <v>513503551</v>
      </c>
      <c r="H900" s="16" t="str">
        <f>VLOOKUP(F900,'[1]CAT POSPRE'!$A$2:$C$842,3,FALSE)</f>
        <v>Mantto y conserv Veh terrestres aéreos mariti</v>
      </c>
      <c r="I900" s="78">
        <v>0</v>
      </c>
      <c r="J900" s="63"/>
      <c r="K900" s="63"/>
      <c r="L900" s="64"/>
    </row>
    <row r="901" spans="1:12" x14ac:dyDescent="0.2">
      <c r="A901" s="22"/>
      <c r="B901" s="9"/>
      <c r="C901" s="9"/>
      <c r="D901" s="9"/>
      <c r="E901" s="77" t="str">
        <f t="shared" si="54"/>
        <v/>
      </c>
      <c r="F901" s="10"/>
      <c r="G901" s="10"/>
      <c r="H901" s="11" t="s">
        <v>160</v>
      </c>
      <c r="I901" s="12">
        <f t="shared" ref="I901" si="58">SUM(I902:I904)</f>
        <v>2234276.2599999998</v>
      </c>
      <c r="J901" s="76"/>
      <c r="K901" s="76"/>
      <c r="L901" s="76"/>
    </row>
    <row r="902" spans="1:12" x14ac:dyDescent="0.2">
      <c r="A902" s="13">
        <v>2510222</v>
      </c>
      <c r="B902" s="14" t="s">
        <v>153</v>
      </c>
      <c r="C902" s="13" t="s">
        <v>154</v>
      </c>
      <c r="D902" s="13" t="s">
        <v>161</v>
      </c>
      <c r="E902" s="20" t="str">
        <f t="shared" si="54"/>
        <v>2</v>
      </c>
      <c r="F902" s="15">
        <v>2461</v>
      </c>
      <c r="G902" s="15">
        <f>VLOOKUP(F902,'[1]CAT POSPRE'!$A$2:$C$842,2,FALSE)</f>
        <v>512402461</v>
      </c>
      <c r="H902" s="16" t="str">
        <f>VLOOKUP(F902,'[1]CAT POSPRE'!$A$2:$C$842,3,FALSE)</f>
        <v>Material eléctrico y electrónico</v>
      </c>
      <c r="I902" s="33">
        <v>200000</v>
      </c>
      <c r="J902" s="63"/>
      <c r="K902" s="63"/>
      <c r="L902" s="64"/>
    </row>
    <row r="903" spans="1:12" x14ac:dyDescent="0.2">
      <c r="A903" s="13">
        <v>2510222</v>
      </c>
      <c r="B903" s="14" t="s">
        <v>153</v>
      </c>
      <c r="C903" s="13" t="s">
        <v>154</v>
      </c>
      <c r="D903" s="13" t="s">
        <v>161</v>
      </c>
      <c r="E903" s="20" t="str">
        <f t="shared" si="54"/>
        <v>3</v>
      </c>
      <c r="F903" s="15">
        <v>3551</v>
      </c>
      <c r="G903" s="15">
        <f>VLOOKUP(F903,'[1]CAT POSPRE'!$A$2:$C$842,2,FALSE)</f>
        <v>513503551</v>
      </c>
      <c r="H903" s="16" t="str">
        <f>VLOOKUP(F903,'[1]CAT POSPRE'!$A$2:$C$842,3,FALSE)</f>
        <v>Mantto y conserv Veh terrestres aéreos mariti</v>
      </c>
      <c r="I903" s="33">
        <v>34276.26</v>
      </c>
      <c r="J903" s="63"/>
      <c r="K903" s="63"/>
      <c r="L903" s="64"/>
    </row>
    <row r="904" spans="1:12" x14ac:dyDescent="0.2">
      <c r="A904" s="13">
        <v>2510222</v>
      </c>
      <c r="B904" s="14" t="s">
        <v>153</v>
      </c>
      <c r="C904" s="13" t="s">
        <v>154</v>
      </c>
      <c r="D904" s="13" t="s">
        <v>161</v>
      </c>
      <c r="E904" s="20" t="str">
        <f t="shared" si="54"/>
        <v>4</v>
      </c>
      <c r="F904" s="15">
        <v>4341</v>
      </c>
      <c r="G904" s="15">
        <f>VLOOKUP(F904,'[1]CAT POSPRE'!$A$2:$C$842,2,FALSE)</f>
        <v>523104341</v>
      </c>
      <c r="H904" s="16" t="str">
        <f>VLOOKUP(F904,'[1]CAT POSPRE'!$A$2:$C$842,3,FALSE)</f>
        <v>Subsidios a la prestación de servicios públicos</v>
      </c>
      <c r="I904" s="33">
        <v>2000000</v>
      </c>
      <c r="J904" s="63"/>
      <c r="K904" s="63"/>
      <c r="L904" s="64"/>
    </row>
    <row r="905" spans="1:12" x14ac:dyDescent="0.2">
      <c r="H905" s="79" t="s">
        <v>204</v>
      </c>
      <c r="I905" s="80">
        <f>I897+I864+I830</f>
        <v>13300000</v>
      </c>
      <c r="J905" s="43"/>
      <c r="K905" s="43"/>
      <c r="L905" s="43"/>
    </row>
    <row r="906" spans="1:12" x14ac:dyDescent="0.2">
      <c r="I906" s="64"/>
    </row>
    <row r="907" spans="1:12" x14ac:dyDescent="0.2">
      <c r="I907" s="81"/>
    </row>
    <row r="909" spans="1:12" ht="15.75" customHeight="1" x14ac:dyDescent="0.3">
      <c r="A909" s="101" t="s">
        <v>335</v>
      </c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</row>
    <row r="910" spans="1:12" ht="34.5" thickBot="1" x14ac:dyDescent="0.25">
      <c r="A910" s="98" t="s">
        <v>205</v>
      </c>
      <c r="B910" s="99" t="s">
        <v>206</v>
      </c>
      <c r="C910" s="99" t="s">
        <v>207</v>
      </c>
      <c r="D910" s="99" t="s">
        <v>208</v>
      </c>
      <c r="E910" s="99" t="s">
        <v>209</v>
      </c>
      <c r="F910" s="99" t="s">
        <v>210</v>
      </c>
      <c r="G910" s="99" t="s">
        <v>211</v>
      </c>
      <c r="H910" s="99" t="s">
        <v>212</v>
      </c>
      <c r="I910" s="99" t="s">
        <v>213</v>
      </c>
      <c r="J910" s="99" t="s">
        <v>214</v>
      </c>
      <c r="K910" s="100" t="s">
        <v>215</v>
      </c>
    </row>
    <row r="911" spans="1:12" x14ac:dyDescent="0.2">
      <c r="A911" s="82">
        <v>1</v>
      </c>
      <c r="B911" s="83" t="s">
        <v>216</v>
      </c>
      <c r="C911" s="83" t="s">
        <v>217</v>
      </c>
      <c r="D911" s="84">
        <v>2142.9871000000003</v>
      </c>
      <c r="E911" s="85">
        <v>771475.35600000015</v>
      </c>
      <c r="F911" s="85">
        <v>12857.922600000002</v>
      </c>
      <c r="G911" s="85">
        <v>85719.484000000011</v>
      </c>
      <c r="H911" s="85">
        <v>64263.897154800012</v>
      </c>
      <c r="I911" s="85">
        <v>0</v>
      </c>
      <c r="J911" s="86">
        <v>0</v>
      </c>
      <c r="K911" s="87">
        <v>934316.65975480026</v>
      </c>
    </row>
    <row r="912" spans="1:12" x14ac:dyDescent="0.2">
      <c r="A912" s="88">
        <v>1</v>
      </c>
      <c r="B912" s="89" t="s">
        <v>218</v>
      </c>
      <c r="C912" s="89" t="s">
        <v>217</v>
      </c>
      <c r="D912" s="90">
        <v>1418.104</v>
      </c>
      <c r="E912" s="91">
        <v>510517.44</v>
      </c>
      <c r="F912" s="91">
        <v>8508.6239999999998</v>
      </c>
      <c r="G912" s="91">
        <v>56724.160000000003</v>
      </c>
      <c r="H912" s="91">
        <v>42526.102751999999</v>
      </c>
      <c r="I912" s="91"/>
      <c r="J912" s="92"/>
      <c r="K912" s="93">
        <v>618276.32675200002</v>
      </c>
    </row>
    <row r="913" spans="1:11" x14ac:dyDescent="0.2">
      <c r="A913" s="88">
        <v>8</v>
      </c>
      <c r="B913" s="89" t="s">
        <v>219</v>
      </c>
      <c r="C913" s="89" t="s">
        <v>217</v>
      </c>
      <c r="D913" s="90">
        <v>1307.3172</v>
      </c>
      <c r="E913" s="91">
        <v>3765073.5359999998</v>
      </c>
      <c r="F913" s="91">
        <v>62751.225599999991</v>
      </c>
      <c r="G913" s="91">
        <v>418341.50399999996</v>
      </c>
      <c r="H913" s="91">
        <v>313630.62554879999</v>
      </c>
      <c r="I913" s="91">
        <v>0</v>
      </c>
      <c r="J913" s="92">
        <v>0</v>
      </c>
      <c r="K913" s="93">
        <v>4559796.8911488</v>
      </c>
    </row>
    <row r="914" spans="1:11" x14ac:dyDescent="0.2">
      <c r="A914" s="88">
        <v>1</v>
      </c>
      <c r="B914" s="89" t="s">
        <v>220</v>
      </c>
      <c r="C914" s="89" t="s">
        <v>221</v>
      </c>
      <c r="D914" s="90">
        <v>701.33729999999991</v>
      </c>
      <c r="E914" s="91">
        <v>252481.42799999996</v>
      </c>
      <c r="F914" s="91">
        <v>4208.0237999999999</v>
      </c>
      <c r="G914" s="91">
        <v>28053.491999999998</v>
      </c>
      <c r="H914" s="91">
        <v>0</v>
      </c>
      <c r="I914" s="91">
        <v>8416.0475999999981</v>
      </c>
      <c r="J914" s="92">
        <v>21040.118999999999</v>
      </c>
      <c r="K914" s="93">
        <v>314199.11039999995</v>
      </c>
    </row>
    <row r="915" spans="1:11" x14ac:dyDescent="0.2">
      <c r="A915" s="88">
        <v>1</v>
      </c>
      <c r="B915" s="89" t="s">
        <v>222</v>
      </c>
      <c r="C915" s="89" t="s">
        <v>221</v>
      </c>
      <c r="D915" s="90">
        <v>701.33729999999991</v>
      </c>
      <c r="E915" s="91">
        <v>252481.42799999996</v>
      </c>
      <c r="F915" s="91">
        <v>4208.0237999999999</v>
      </c>
      <c r="G915" s="91">
        <v>28053.491999999998</v>
      </c>
      <c r="H915" s="91">
        <v>0</v>
      </c>
      <c r="I915" s="91">
        <v>8416.0475999999981</v>
      </c>
      <c r="J915" s="92">
        <v>21040.118999999999</v>
      </c>
      <c r="K915" s="93">
        <v>314199.11039999995</v>
      </c>
    </row>
    <row r="916" spans="1:11" x14ac:dyDescent="0.2">
      <c r="A916" s="88">
        <v>1</v>
      </c>
      <c r="B916" s="89" t="s">
        <v>223</v>
      </c>
      <c r="C916" s="89" t="s">
        <v>221</v>
      </c>
      <c r="D916" s="90">
        <v>681.95270000000005</v>
      </c>
      <c r="E916" s="91">
        <v>245502.97200000001</v>
      </c>
      <c r="F916" s="91">
        <v>4091.7161999999998</v>
      </c>
      <c r="G916" s="91">
        <v>27278.108</v>
      </c>
      <c r="H916" s="91">
        <v>0</v>
      </c>
      <c r="I916" s="91">
        <v>8183.4324000000006</v>
      </c>
      <c r="J916" s="92">
        <v>20458.581000000002</v>
      </c>
      <c r="K916" s="93">
        <v>305514.80959999998</v>
      </c>
    </row>
    <row r="917" spans="1:11" x14ac:dyDescent="0.2">
      <c r="A917" s="88">
        <v>1</v>
      </c>
      <c r="B917" s="89" t="s">
        <v>224</v>
      </c>
      <c r="C917" s="89" t="s">
        <v>221</v>
      </c>
      <c r="D917" s="90">
        <v>440.32499999999999</v>
      </c>
      <c r="E917" s="91">
        <v>158517</v>
      </c>
      <c r="F917" s="91">
        <v>2641.95</v>
      </c>
      <c r="G917" s="91">
        <v>17613</v>
      </c>
      <c r="H917" s="91">
        <v>0</v>
      </c>
      <c r="I917" s="91">
        <v>5283.9</v>
      </c>
      <c r="J917" s="92">
        <v>13209.75</v>
      </c>
      <c r="K917" s="93">
        <v>197265.6</v>
      </c>
    </row>
    <row r="918" spans="1:11" x14ac:dyDescent="0.2">
      <c r="A918" s="88">
        <v>1</v>
      </c>
      <c r="B918" s="89" t="s">
        <v>225</v>
      </c>
      <c r="C918" s="89"/>
      <c r="D918" s="90">
        <v>315.68</v>
      </c>
      <c r="E918" s="91">
        <v>113644.8</v>
      </c>
      <c r="F918" s="91">
        <v>1894.08</v>
      </c>
      <c r="G918" s="91">
        <v>12627.2</v>
      </c>
      <c r="H918" s="91">
        <v>0</v>
      </c>
      <c r="I918" s="91">
        <v>3788.16</v>
      </c>
      <c r="J918" s="92">
        <v>9470.4</v>
      </c>
      <c r="K918" s="93">
        <v>141424.63999999998</v>
      </c>
    </row>
    <row r="919" spans="1:11" x14ac:dyDescent="0.2">
      <c r="A919" s="88">
        <v>1</v>
      </c>
      <c r="B919" s="89" t="s">
        <v>226</v>
      </c>
      <c r="C919" s="89" t="s">
        <v>221</v>
      </c>
      <c r="D919" s="90">
        <v>315.68470000000002</v>
      </c>
      <c r="E919" s="91">
        <v>113646.49200000001</v>
      </c>
      <c r="F919" s="91">
        <v>1894.1082000000001</v>
      </c>
      <c r="G919" s="91">
        <v>12627.388000000001</v>
      </c>
      <c r="H919" s="91">
        <v>0</v>
      </c>
      <c r="I919" s="91">
        <v>3788.2164000000002</v>
      </c>
      <c r="J919" s="92">
        <v>9470.5410000000011</v>
      </c>
      <c r="K919" s="93">
        <v>141426.74560000002</v>
      </c>
    </row>
    <row r="920" spans="1:11" x14ac:dyDescent="0.2">
      <c r="A920" s="88">
        <v>1</v>
      </c>
      <c r="B920" s="89" t="s">
        <v>227</v>
      </c>
      <c r="C920" s="89" t="s">
        <v>221</v>
      </c>
      <c r="D920" s="90">
        <v>315.68470000000002</v>
      </c>
      <c r="E920" s="91">
        <v>113646.49200000001</v>
      </c>
      <c r="F920" s="91">
        <v>1894.1082000000001</v>
      </c>
      <c r="G920" s="91">
        <v>12627.388000000001</v>
      </c>
      <c r="H920" s="91">
        <v>0</v>
      </c>
      <c r="I920" s="91">
        <v>3788.2164000000002</v>
      </c>
      <c r="J920" s="92">
        <v>9470.5410000000011</v>
      </c>
      <c r="K920" s="93">
        <v>141426.74560000002</v>
      </c>
    </row>
    <row r="921" spans="1:11" x14ac:dyDescent="0.2">
      <c r="A921" s="88">
        <v>1</v>
      </c>
      <c r="B921" s="89" t="s">
        <v>228</v>
      </c>
      <c r="C921" s="89" t="s">
        <v>221</v>
      </c>
      <c r="D921" s="90">
        <v>315.68470000000002</v>
      </c>
      <c r="E921" s="91">
        <v>113646.49200000001</v>
      </c>
      <c r="F921" s="91">
        <v>1894.1082000000001</v>
      </c>
      <c r="G921" s="91">
        <v>12627.388000000001</v>
      </c>
      <c r="H921" s="91">
        <v>0</v>
      </c>
      <c r="I921" s="91">
        <v>3788.2164000000002</v>
      </c>
      <c r="J921" s="92">
        <v>9470.5410000000011</v>
      </c>
      <c r="K921" s="93">
        <v>141426.74560000002</v>
      </c>
    </row>
    <row r="922" spans="1:11" x14ac:dyDescent="0.2">
      <c r="A922" s="88">
        <v>1</v>
      </c>
      <c r="B922" s="89" t="s">
        <v>229</v>
      </c>
      <c r="C922" s="89" t="s">
        <v>221</v>
      </c>
      <c r="D922" s="90">
        <v>920.72730000000001</v>
      </c>
      <c r="E922" s="91">
        <v>331461.82799999998</v>
      </c>
      <c r="F922" s="91">
        <v>5524.3638000000001</v>
      </c>
      <c r="G922" s="91">
        <v>36829.092000000004</v>
      </c>
      <c r="H922" s="91">
        <v>0</v>
      </c>
      <c r="I922" s="91">
        <v>11048.7276</v>
      </c>
      <c r="J922" s="92">
        <v>27621.819</v>
      </c>
      <c r="K922" s="93">
        <v>412485.83039999998</v>
      </c>
    </row>
    <row r="923" spans="1:11" x14ac:dyDescent="0.2">
      <c r="A923" s="88">
        <v>1</v>
      </c>
      <c r="B923" s="89" t="s">
        <v>230</v>
      </c>
      <c r="C923" s="89" t="s">
        <v>221</v>
      </c>
      <c r="D923" s="90">
        <v>315.68470000000002</v>
      </c>
      <c r="E923" s="91">
        <v>113646.49200000001</v>
      </c>
      <c r="F923" s="91">
        <v>1894.1082000000001</v>
      </c>
      <c r="G923" s="91">
        <v>12627.388000000001</v>
      </c>
      <c r="H923" s="91">
        <v>0</v>
      </c>
      <c r="I923" s="91">
        <v>3788.2164000000002</v>
      </c>
      <c r="J923" s="92">
        <v>9470.5410000000011</v>
      </c>
      <c r="K923" s="93">
        <v>141426.74560000002</v>
      </c>
    </row>
    <row r="924" spans="1:11" x14ac:dyDescent="0.2">
      <c r="A924" s="88">
        <v>1</v>
      </c>
      <c r="B924" s="89" t="s">
        <v>231</v>
      </c>
      <c r="C924" s="89" t="s">
        <v>221</v>
      </c>
      <c r="D924" s="90">
        <v>681.95270000000005</v>
      </c>
      <c r="E924" s="91">
        <v>245502.97200000001</v>
      </c>
      <c r="F924" s="91">
        <v>4091.7161999999998</v>
      </c>
      <c r="G924" s="91">
        <v>27278.108</v>
      </c>
      <c r="H924" s="91">
        <v>0</v>
      </c>
      <c r="I924" s="91">
        <v>8183.4324000000006</v>
      </c>
      <c r="J924" s="92">
        <v>20458.581000000002</v>
      </c>
      <c r="K924" s="93">
        <v>305514.80959999998</v>
      </c>
    </row>
    <row r="925" spans="1:11" x14ac:dyDescent="0.2">
      <c r="A925" s="88">
        <v>1</v>
      </c>
      <c r="B925" s="89" t="s">
        <v>232</v>
      </c>
      <c r="C925" s="89" t="s">
        <v>221</v>
      </c>
      <c r="D925" s="90">
        <v>315.68470000000002</v>
      </c>
      <c r="E925" s="91">
        <v>113646.49200000001</v>
      </c>
      <c r="F925" s="91">
        <v>1894.1082000000001</v>
      </c>
      <c r="G925" s="91">
        <v>12627.388000000001</v>
      </c>
      <c r="H925" s="91">
        <v>0</v>
      </c>
      <c r="I925" s="91">
        <v>3788.2164000000002</v>
      </c>
      <c r="J925" s="92">
        <v>9470.5410000000011</v>
      </c>
      <c r="K925" s="93">
        <v>141426.74560000002</v>
      </c>
    </row>
    <row r="926" spans="1:11" x14ac:dyDescent="0.2">
      <c r="A926" s="88">
        <v>1</v>
      </c>
      <c r="B926" s="89" t="s">
        <v>233</v>
      </c>
      <c r="C926" s="89" t="s">
        <v>221</v>
      </c>
      <c r="D926" s="90">
        <v>1235.2377999999999</v>
      </c>
      <c r="E926" s="91">
        <v>444685.60799999995</v>
      </c>
      <c r="F926" s="91">
        <v>7411.4267999999993</v>
      </c>
      <c r="G926" s="91">
        <v>49409.511999999995</v>
      </c>
      <c r="H926" s="91">
        <v>0</v>
      </c>
      <c r="I926" s="91">
        <v>14822.853599999999</v>
      </c>
      <c r="J926" s="92">
        <v>37057.133999999998</v>
      </c>
      <c r="K926" s="93">
        <v>553386.53439999989</v>
      </c>
    </row>
    <row r="927" spans="1:11" x14ac:dyDescent="0.2">
      <c r="A927" s="88">
        <v>1</v>
      </c>
      <c r="B927" s="89" t="s">
        <v>234</v>
      </c>
      <c r="C927" s="89" t="s">
        <v>221</v>
      </c>
      <c r="D927" s="90">
        <v>566.5</v>
      </c>
      <c r="E927" s="91">
        <v>203940</v>
      </c>
      <c r="F927" s="91">
        <v>3399</v>
      </c>
      <c r="G927" s="91">
        <v>22660</v>
      </c>
      <c r="H927" s="91">
        <v>0</v>
      </c>
      <c r="I927" s="91">
        <v>6798</v>
      </c>
      <c r="J927" s="92">
        <v>16995</v>
      </c>
      <c r="K927" s="93">
        <v>253792</v>
      </c>
    </row>
    <row r="928" spans="1:11" x14ac:dyDescent="0.2">
      <c r="A928" s="88">
        <v>1</v>
      </c>
      <c r="B928" s="89" t="s">
        <v>235</v>
      </c>
      <c r="C928" s="89" t="s">
        <v>221</v>
      </c>
      <c r="D928" s="90">
        <v>491.82</v>
      </c>
      <c r="E928" s="91">
        <v>177055.2</v>
      </c>
      <c r="F928" s="91">
        <v>2950.9199999999996</v>
      </c>
      <c r="G928" s="91">
        <v>19672.8</v>
      </c>
      <c r="H928" s="91">
        <v>0</v>
      </c>
      <c r="I928" s="91">
        <v>5901.84</v>
      </c>
      <c r="J928" s="92">
        <v>14754.6</v>
      </c>
      <c r="K928" s="93">
        <v>220335.36000000002</v>
      </c>
    </row>
    <row r="929" spans="1:11" x14ac:dyDescent="0.2">
      <c r="A929" s="88">
        <v>1</v>
      </c>
      <c r="B929" s="89" t="s">
        <v>236</v>
      </c>
      <c r="C929" s="89" t="s">
        <v>221</v>
      </c>
      <c r="D929" s="90">
        <v>319.43389999999999</v>
      </c>
      <c r="E929" s="91">
        <v>114996.204</v>
      </c>
      <c r="F929" s="91">
        <v>1916.6034</v>
      </c>
      <c r="G929" s="91">
        <v>12777.356</v>
      </c>
      <c r="H929" s="91">
        <v>0</v>
      </c>
      <c r="I929" s="91">
        <v>3833.2067999999999</v>
      </c>
      <c r="J929" s="92">
        <v>9583.0169999999998</v>
      </c>
      <c r="K929" s="93">
        <v>143106.3872</v>
      </c>
    </row>
    <row r="930" spans="1:11" x14ac:dyDescent="0.2">
      <c r="A930" s="88">
        <v>1</v>
      </c>
      <c r="B930" s="89" t="s">
        <v>237</v>
      </c>
      <c r="C930" s="89"/>
      <c r="D930" s="90">
        <v>294.63150000000002</v>
      </c>
      <c r="E930" s="91">
        <v>106067.34000000001</v>
      </c>
      <c r="F930" s="91">
        <v>1767.789</v>
      </c>
      <c r="G930" s="91">
        <v>11785.26</v>
      </c>
      <c r="H930" s="91">
        <v>0</v>
      </c>
      <c r="I930" s="91">
        <v>3535.5780000000004</v>
      </c>
      <c r="J930" s="92">
        <v>8838.9449999999997</v>
      </c>
      <c r="K930" s="93">
        <v>131994.91200000001</v>
      </c>
    </row>
    <row r="931" spans="1:11" x14ac:dyDescent="0.2">
      <c r="A931" s="88">
        <v>1</v>
      </c>
      <c r="B931" s="89" t="s">
        <v>238</v>
      </c>
      <c r="C931" s="89" t="s">
        <v>221</v>
      </c>
      <c r="D931" s="90">
        <v>294.63150000000002</v>
      </c>
      <c r="E931" s="91">
        <v>106067.34000000001</v>
      </c>
      <c r="F931" s="91">
        <v>1767.789</v>
      </c>
      <c r="G931" s="91">
        <v>11785.26</v>
      </c>
      <c r="H931" s="91">
        <v>0</v>
      </c>
      <c r="I931" s="91">
        <v>3535.5780000000004</v>
      </c>
      <c r="J931" s="92">
        <v>8838.9449999999997</v>
      </c>
      <c r="K931" s="93">
        <v>131994.91200000001</v>
      </c>
    </row>
    <row r="932" spans="1:11" x14ac:dyDescent="0.2">
      <c r="A932" s="88">
        <v>1</v>
      </c>
      <c r="B932" s="89" t="s">
        <v>239</v>
      </c>
      <c r="C932" s="89" t="s">
        <v>221</v>
      </c>
      <c r="D932" s="90">
        <v>440.32499999999999</v>
      </c>
      <c r="E932" s="91">
        <v>158517</v>
      </c>
      <c r="F932" s="91">
        <v>2641.95</v>
      </c>
      <c r="G932" s="91">
        <v>17613</v>
      </c>
      <c r="H932" s="91">
        <v>0</v>
      </c>
      <c r="I932" s="91">
        <v>5283.9</v>
      </c>
      <c r="J932" s="92">
        <v>13209.75</v>
      </c>
      <c r="K932" s="93">
        <v>197265.6</v>
      </c>
    </row>
    <row r="933" spans="1:11" x14ac:dyDescent="0.2">
      <c r="A933" s="88">
        <v>1</v>
      </c>
      <c r="B933" s="89" t="s">
        <v>240</v>
      </c>
      <c r="C933" s="89" t="s">
        <v>221</v>
      </c>
      <c r="D933" s="90">
        <v>440.33000000000004</v>
      </c>
      <c r="E933" s="91">
        <v>158518.80000000002</v>
      </c>
      <c r="F933" s="91">
        <v>2641.98</v>
      </c>
      <c r="G933" s="91">
        <v>17613.2</v>
      </c>
      <c r="H933" s="91">
        <v>0</v>
      </c>
      <c r="I933" s="91">
        <v>5283.9600000000009</v>
      </c>
      <c r="J933" s="92">
        <v>13209.900000000001</v>
      </c>
      <c r="K933" s="93">
        <v>197267.84000000003</v>
      </c>
    </row>
    <row r="934" spans="1:11" x14ac:dyDescent="0.2">
      <c r="A934" s="88">
        <v>1</v>
      </c>
      <c r="B934" s="89" t="s">
        <v>241</v>
      </c>
      <c r="C934" s="89" t="s">
        <v>221</v>
      </c>
      <c r="D934" s="90">
        <v>497.20160000000004</v>
      </c>
      <c r="E934" s="91">
        <v>178992.576</v>
      </c>
      <c r="F934" s="91">
        <v>2983.2096000000001</v>
      </c>
      <c r="G934" s="91">
        <v>19888.064000000002</v>
      </c>
      <c r="H934" s="91">
        <v>0</v>
      </c>
      <c r="I934" s="91">
        <v>5966.4192000000003</v>
      </c>
      <c r="J934" s="92">
        <v>14916.048000000001</v>
      </c>
      <c r="K934" s="93">
        <v>222746.31680000003</v>
      </c>
    </row>
    <row r="935" spans="1:11" x14ac:dyDescent="0.2">
      <c r="A935" s="88">
        <v>2</v>
      </c>
      <c r="B935" s="89" t="s">
        <v>242</v>
      </c>
      <c r="C935" s="89" t="s">
        <v>221</v>
      </c>
      <c r="D935" s="90">
        <v>360.19099999999997</v>
      </c>
      <c r="E935" s="91">
        <v>259337.52</v>
      </c>
      <c r="F935" s="91">
        <v>4322.2919999999995</v>
      </c>
      <c r="G935" s="91">
        <v>28815.279999999999</v>
      </c>
      <c r="H935" s="91">
        <v>0</v>
      </c>
      <c r="I935" s="91">
        <v>8644.5839999999989</v>
      </c>
      <c r="J935" s="92">
        <v>21611.46</v>
      </c>
      <c r="K935" s="93">
        <v>322731.13599999994</v>
      </c>
    </row>
    <row r="936" spans="1:11" x14ac:dyDescent="0.2">
      <c r="A936" s="88">
        <v>1</v>
      </c>
      <c r="B936" s="89" t="s">
        <v>243</v>
      </c>
      <c r="C936" s="89" t="s">
        <v>221</v>
      </c>
      <c r="D936" s="90">
        <v>360.19</v>
      </c>
      <c r="E936" s="91">
        <v>129668.4</v>
      </c>
      <c r="F936" s="91">
        <v>2161.14</v>
      </c>
      <c r="G936" s="91">
        <v>14407.6</v>
      </c>
      <c r="H936" s="91">
        <v>0</v>
      </c>
      <c r="I936" s="91">
        <v>4322.28</v>
      </c>
      <c r="J936" s="92">
        <v>10805.7</v>
      </c>
      <c r="K936" s="93">
        <v>161365.12000000002</v>
      </c>
    </row>
    <row r="937" spans="1:11" x14ac:dyDescent="0.2">
      <c r="A937" s="88">
        <v>1</v>
      </c>
      <c r="B937" s="89" t="s">
        <v>244</v>
      </c>
      <c r="C937" s="89" t="s">
        <v>221</v>
      </c>
      <c r="D937" s="90">
        <v>1235.2377999999999</v>
      </c>
      <c r="E937" s="91">
        <v>444685.60799999995</v>
      </c>
      <c r="F937" s="91">
        <v>7411.4267999999993</v>
      </c>
      <c r="G937" s="91">
        <v>49409.511999999995</v>
      </c>
      <c r="H937" s="91">
        <v>0</v>
      </c>
      <c r="I937" s="91">
        <v>14822.853599999999</v>
      </c>
      <c r="J937" s="92">
        <v>37057.133999999998</v>
      </c>
      <c r="K937" s="93">
        <v>553386.53439999989</v>
      </c>
    </row>
    <row r="938" spans="1:11" x14ac:dyDescent="0.2">
      <c r="A938" s="88">
        <v>1</v>
      </c>
      <c r="B938" s="89" t="s">
        <v>245</v>
      </c>
      <c r="C938" s="89" t="s">
        <v>221</v>
      </c>
      <c r="D938" s="90">
        <v>701.33</v>
      </c>
      <c r="E938" s="91">
        <v>252478.80000000002</v>
      </c>
      <c r="F938" s="91">
        <v>4207.9799999999996</v>
      </c>
      <c r="G938" s="91">
        <v>28053.200000000001</v>
      </c>
      <c r="H938" s="91">
        <v>0</v>
      </c>
      <c r="I938" s="91">
        <v>8415.9600000000009</v>
      </c>
      <c r="J938" s="92">
        <v>21039.9</v>
      </c>
      <c r="K938" s="93">
        <v>314195.84000000008</v>
      </c>
    </row>
    <row r="939" spans="1:11" x14ac:dyDescent="0.2">
      <c r="A939" s="88">
        <v>1</v>
      </c>
      <c r="B939" s="89" t="s">
        <v>246</v>
      </c>
      <c r="C939" s="89" t="s">
        <v>221</v>
      </c>
      <c r="D939" s="90">
        <v>701.33729999999991</v>
      </c>
      <c r="E939" s="91">
        <v>252481.42799999996</v>
      </c>
      <c r="F939" s="91">
        <v>4208.0237999999999</v>
      </c>
      <c r="G939" s="91">
        <v>28053.491999999998</v>
      </c>
      <c r="H939" s="91">
        <v>0</v>
      </c>
      <c r="I939" s="91">
        <v>8416.0475999999981</v>
      </c>
      <c r="J939" s="92">
        <v>21040.118999999999</v>
      </c>
      <c r="K939" s="93">
        <v>314199.11039999995</v>
      </c>
    </row>
    <row r="940" spans="1:11" x14ac:dyDescent="0.2">
      <c r="A940" s="88">
        <v>1</v>
      </c>
      <c r="B940" s="89" t="s">
        <v>247</v>
      </c>
      <c r="C940" s="89" t="s">
        <v>221</v>
      </c>
      <c r="D940" s="90">
        <v>339.9</v>
      </c>
      <c r="E940" s="91">
        <v>122363.99999999999</v>
      </c>
      <c r="F940" s="91">
        <v>2039.3999999999999</v>
      </c>
      <c r="G940" s="91">
        <v>13596</v>
      </c>
      <c r="H940" s="91">
        <v>0</v>
      </c>
      <c r="I940" s="91">
        <v>4078.7999999999997</v>
      </c>
      <c r="J940" s="92">
        <v>10197</v>
      </c>
      <c r="K940" s="93">
        <v>152275.19999999995</v>
      </c>
    </row>
    <row r="941" spans="1:11" x14ac:dyDescent="0.2">
      <c r="A941" s="88">
        <v>1</v>
      </c>
      <c r="B941" s="89" t="s">
        <v>248</v>
      </c>
      <c r="C941" s="89" t="s">
        <v>221</v>
      </c>
      <c r="D941" s="90">
        <v>315.18</v>
      </c>
      <c r="E941" s="91">
        <v>113464.8</v>
      </c>
      <c r="F941" s="91">
        <v>1891.08</v>
      </c>
      <c r="G941" s="91">
        <v>12607.2</v>
      </c>
      <c r="H941" s="91">
        <v>0</v>
      </c>
      <c r="I941" s="91">
        <v>3782.16</v>
      </c>
      <c r="J941" s="92">
        <v>9455.4</v>
      </c>
      <c r="K941" s="93">
        <v>141200.63999999998</v>
      </c>
    </row>
    <row r="942" spans="1:11" x14ac:dyDescent="0.2">
      <c r="A942" s="88">
        <v>1</v>
      </c>
      <c r="B942" s="89" t="s">
        <v>249</v>
      </c>
      <c r="C942" s="89" t="s">
        <v>221</v>
      </c>
      <c r="D942" s="90">
        <v>315.68470000000002</v>
      </c>
      <c r="E942" s="91">
        <v>113646.49200000001</v>
      </c>
      <c r="F942" s="91">
        <v>1894.1082000000001</v>
      </c>
      <c r="G942" s="91">
        <v>12627.388000000001</v>
      </c>
      <c r="H942" s="91">
        <v>0</v>
      </c>
      <c r="I942" s="91">
        <v>3788.2164000000002</v>
      </c>
      <c r="J942" s="92">
        <v>9470.5410000000011</v>
      </c>
      <c r="K942" s="93">
        <v>141426.74560000002</v>
      </c>
    </row>
    <row r="943" spans="1:11" x14ac:dyDescent="0.2">
      <c r="A943" s="88">
        <v>1</v>
      </c>
      <c r="B943" s="89" t="s">
        <v>250</v>
      </c>
      <c r="C943" s="89" t="s">
        <v>221</v>
      </c>
      <c r="D943" s="90">
        <v>440.73</v>
      </c>
      <c r="E943" s="91">
        <v>158662.80000000002</v>
      </c>
      <c r="F943" s="91">
        <v>2644.38</v>
      </c>
      <c r="G943" s="91">
        <v>17629.2</v>
      </c>
      <c r="H943" s="91">
        <v>0</v>
      </c>
      <c r="I943" s="91">
        <v>5288.76</v>
      </c>
      <c r="J943" s="92">
        <v>13221.900000000001</v>
      </c>
      <c r="K943" s="93">
        <v>197447.04000000004</v>
      </c>
    </row>
    <row r="944" spans="1:11" x14ac:dyDescent="0.2">
      <c r="A944" s="88">
        <v>1</v>
      </c>
      <c r="B944" s="89" t="s">
        <v>251</v>
      </c>
      <c r="C944" s="89" t="s">
        <v>221</v>
      </c>
      <c r="D944" s="90">
        <v>440.73</v>
      </c>
      <c r="E944" s="91">
        <v>158662.80000000002</v>
      </c>
      <c r="F944" s="91">
        <v>2644.38</v>
      </c>
      <c r="G944" s="91">
        <v>17629.2</v>
      </c>
      <c r="H944" s="91">
        <v>0</v>
      </c>
      <c r="I944" s="91">
        <v>5288.76</v>
      </c>
      <c r="J944" s="92">
        <v>13221.900000000001</v>
      </c>
      <c r="K944" s="93">
        <v>197447.04000000004</v>
      </c>
    </row>
    <row r="945" spans="1:11" x14ac:dyDescent="0.2">
      <c r="A945" s="88">
        <v>1</v>
      </c>
      <c r="B945" s="89" t="s">
        <v>252</v>
      </c>
      <c r="C945" s="89" t="s">
        <v>221</v>
      </c>
      <c r="D945" s="90">
        <v>520.70619999999997</v>
      </c>
      <c r="E945" s="91">
        <v>187454.23199999999</v>
      </c>
      <c r="F945" s="91">
        <v>3124.2372</v>
      </c>
      <c r="G945" s="91">
        <v>20828.248</v>
      </c>
      <c r="H945" s="91">
        <v>0</v>
      </c>
      <c r="I945" s="91">
        <v>6248.4743999999992</v>
      </c>
      <c r="J945" s="92">
        <v>15621.186</v>
      </c>
      <c r="K945" s="93">
        <v>233276.37759999998</v>
      </c>
    </row>
    <row r="946" spans="1:11" x14ac:dyDescent="0.2">
      <c r="A946" s="88">
        <v>1</v>
      </c>
      <c r="B946" s="89" t="s">
        <v>253</v>
      </c>
      <c r="C946" s="89" t="s">
        <v>221</v>
      </c>
      <c r="D946" s="90">
        <v>440.32499999999999</v>
      </c>
      <c r="E946" s="91">
        <v>158517</v>
      </c>
      <c r="F946" s="91">
        <v>2641.95</v>
      </c>
      <c r="G946" s="91">
        <v>17613</v>
      </c>
      <c r="H946" s="91">
        <v>0</v>
      </c>
      <c r="I946" s="91">
        <v>5283.9</v>
      </c>
      <c r="J946" s="92">
        <v>13209.75</v>
      </c>
      <c r="K946" s="93">
        <v>197265.6</v>
      </c>
    </row>
    <row r="947" spans="1:11" x14ac:dyDescent="0.2">
      <c r="A947" s="88">
        <v>1</v>
      </c>
      <c r="B947" s="89" t="s">
        <v>254</v>
      </c>
      <c r="C947" s="89" t="s">
        <v>221</v>
      </c>
      <c r="D947" s="90">
        <v>560.32000000000005</v>
      </c>
      <c r="E947" s="91">
        <v>201715.20000000001</v>
      </c>
      <c r="F947" s="91">
        <v>3361.9200000000005</v>
      </c>
      <c r="G947" s="91">
        <v>22412.800000000003</v>
      </c>
      <c r="H947" s="91">
        <v>0</v>
      </c>
      <c r="I947" s="91">
        <v>6723.84</v>
      </c>
      <c r="J947" s="92">
        <v>16809.600000000002</v>
      </c>
      <c r="K947" s="93">
        <v>251023.36000000004</v>
      </c>
    </row>
    <row r="948" spans="1:11" x14ac:dyDescent="0.2">
      <c r="A948" s="88">
        <v>1</v>
      </c>
      <c r="B948" s="89" t="s">
        <v>255</v>
      </c>
      <c r="C948" s="89" t="s">
        <v>221</v>
      </c>
      <c r="D948" s="90">
        <v>772.5</v>
      </c>
      <c r="E948" s="91">
        <v>278100</v>
      </c>
      <c r="F948" s="91">
        <v>4635</v>
      </c>
      <c r="G948" s="91">
        <v>30900</v>
      </c>
      <c r="H948" s="91">
        <v>0</v>
      </c>
      <c r="I948" s="91">
        <v>9270</v>
      </c>
      <c r="J948" s="92">
        <v>23175</v>
      </c>
      <c r="K948" s="93">
        <v>346080</v>
      </c>
    </row>
    <row r="949" spans="1:11" x14ac:dyDescent="0.2">
      <c r="A949" s="88">
        <v>1</v>
      </c>
      <c r="B949" s="89" t="s">
        <v>256</v>
      </c>
      <c r="C949" s="89" t="s">
        <v>221</v>
      </c>
      <c r="D949" s="90">
        <v>635.49969999999996</v>
      </c>
      <c r="E949" s="91">
        <v>228779.89199999999</v>
      </c>
      <c r="F949" s="91">
        <v>3812.9981999999995</v>
      </c>
      <c r="G949" s="91">
        <v>25419.987999999998</v>
      </c>
      <c r="H949" s="91">
        <v>0</v>
      </c>
      <c r="I949" s="91">
        <v>7625.9964</v>
      </c>
      <c r="J949" s="92">
        <v>19064.990999999998</v>
      </c>
      <c r="K949" s="93">
        <v>284703.86559999996</v>
      </c>
    </row>
    <row r="950" spans="1:11" x14ac:dyDescent="0.2">
      <c r="A950" s="88">
        <v>1</v>
      </c>
      <c r="B950" s="89" t="s">
        <v>257</v>
      </c>
      <c r="C950" s="89" t="s">
        <v>221</v>
      </c>
      <c r="D950" s="90">
        <v>772.5</v>
      </c>
      <c r="E950" s="91">
        <v>278100</v>
      </c>
      <c r="F950" s="91">
        <v>4635</v>
      </c>
      <c r="G950" s="91">
        <v>30900</v>
      </c>
      <c r="H950" s="91">
        <v>0</v>
      </c>
      <c r="I950" s="91">
        <v>9270</v>
      </c>
      <c r="J950" s="92">
        <v>23175</v>
      </c>
      <c r="K950" s="93">
        <v>346080</v>
      </c>
    </row>
    <row r="951" spans="1:11" x14ac:dyDescent="0.2">
      <c r="A951" s="88">
        <v>3</v>
      </c>
      <c r="B951" s="89" t="s">
        <v>258</v>
      </c>
      <c r="C951" s="89" t="s">
        <v>221</v>
      </c>
      <c r="D951" s="90">
        <v>557.69350000000009</v>
      </c>
      <c r="E951" s="91">
        <v>602308.9800000001</v>
      </c>
      <c r="F951" s="91">
        <v>10038.483000000002</v>
      </c>
      <c r="G951" s="91">
        <v>66923.220000000016</v>
      </c>
      <c r="H951" s="91"/>
      <c r="I951" s="91">
        <v>20076.966000000004</v>
      </c>
      <c r="J951" s="92">
        <v>50192.415000000008</v>
      </c>
      <c r="K951" s="93">
        <v>749540.06400000013</v>
      </c>
    </row>
    <row r="952" spans="1:11" x14ac:dyDescent="0.2">
      <c r="A952" s="88">
        <v>1</v>
      </c>
      <c r="B952" s="89" t="s">
        <v>259</v>
      </c>
      <c r="C952" s="89" t="s">
        <v>221</v>
      </c>
      <c r="D952" s="90">
        <v>701.33729999999991</v>
      </c>
      <c r="E952" s="91">
        <v>252481.42799999996</v>
      </c>
      <c r="F952" s="91">
        <v>4208.0237999999999</v>
      </c>
      <c r="G952" s="91">
        <v>28053.491999999998</v>
      </c>
      <c r="H952" s="91">
        <v>0</v>
      </c>
      <c r="I952" s="91">
        <v>8416.0475999999981</v>
      </c>
      <c r="J952" s="92">
        <v>21040.118999999999</v>
      </c>
      <c r="K952" s="93">
        <v>314199.11039999995</v>
      </c>
    </row>
    <row r="953" spans="1:11" x14ac:dyDescent="0.2">
      <c r="A953" s="88">
        <v>1</v>
      </c>
      <c r="B953" s="89" t="s">
        <v>260</v>
      </c>
      <c r="C953" s="89" t="s">
        <v>261</v>
      </c>
      <c r="D953" s="90">
        <v>270.38529999999997</v>
      </c>
      <c r="E953" s="91">
        <v>97338.707999999984</v>
      </c>
      <c r="F953" s="91">
        <v>1622.3117999999997</v>
      </c>
      <c r="G953" s="91">
        <v>10815.411999999998</v>
      </c>
      <c r="H953" s="91"/>
      <c r="I953" s="91">
        <v>3244.6235999999999</v>
      </c>
      <c r="J953" s="92">
        <v>8111.5589999999993</v>
      </c>
      <c r="K953" s="93">
        <v>121132.61439999998</v>
      </c>
    </row>
    <row r="954" spans="1:11" x14ac:dyDescent="0.2">
      <c r="A954" s="88">
        <v>1</v>
      </c>
      <c r="B954" s="89" t="s">
        <v>262</v>
      </c>
      <c r="C954" s="89" t="s">
        <v>261</v>
      </c>
      <c r="D954" s="90">
        <v>249.78529999999998</v>
      </c>
      <c r="E954" s="91">
        <v>89922.707999999999</v>
      </c>
      <c r="F954" s="91">
        <v>1498.7117999999998</v>
      </c>
      <c r="G954" s="91">
        <v>9991.4119999999984</v>
      </c>
      <c r="H954" s="91"/>
      <c r="I954" s="91">
        <v>2997.4235999999996</v>
      </c>
      <c r="J954" s="92">
        <v>7493.5589999999993</v>
      </c>
      <c r="K954" s="93">
        <v>111903.81439999999</v>
      </c>
    </row>
    <row r="955" spans="1:11" x14ac:dyDescent="0.2">
      <c r="A955" s="88">
        <v>4</v>
      </c>
      <c r="B955" s="89" t="s">
        <v>263</v>
      </c>
      <c r="C955" s="89" t="s">
        <v>261</v>
      </c>
      <c r="D955" s="90">
        <v>208.17330000000001</v>
      </c>
      <c r="E955" s="91">
        <v>299769.55200000003</v>
      </c>
      <c r="F955" s="91">
        <v>4996.1592000000001</v>
      </c>
      <c r="G955" s="91">
        <v>33307.728000000003</v>
      </c>
      <c r="H955" s="91"/>
      <c r="I955" s="91">
        <v>9992.3184000000001</v>
      </c>
      <c r="J955" s="92">
        <v>24980.796000000002</v>
      </c>
      <c r="K955" s="93">
        <v>373046.55359999998</v>
      </c>
    </row>
    <row r="956" spans="1:11" x14ac:dyDescent="0.2">
      <c r="A956" s="88">
        <v>1</v>
      </c>
      <c r="B956" s="89" t="s">
        <v>264</v>
      </c>
      <c r="C956" s="89" t="s">
        <v>261</v>
      </c>
      <c r="D956" s="90">
        <v>315.68</v>
      </c>
      <c r="E956" s="91">
        <v>113644.8</v>
      </c>
      <c r="F956" s="91">
        <v>1894.08</v>
      </c>
      <c r="G956" s="91">
        <v>12627.2</v>
      </c>
      <c r="H956" s="91"/>
      <c r="I956" s="91">
        <v>3788.16</v>
      </c>
      <c r="J956" s="92">
        <v>9470.4</v>
      </c>
      <c r="K956" s="93">
        <v>141424.63999999998</v>
      </c>
    </row>
    <row r="957" spans="1:11" x14ac:dyDescent="0.2">
      <c r="A957" s="88">
        <v>1</v>
      </c>
      <c r="B957" s="89" t="s">
        <v>265</v>
      </c>
      <c r="C957" s="89" t="s">
        <v>261</v>
      </c>
      <c r="D957" s="90">
        <v>249.78529999999998</v>
      </c>
      <c r="E957" s="91">
        <v>89922.707999999999</v>
      </c>
      <c r="F957" s="91">
        <v>1498.7117999999998</v>
      </c>
      <c r="G957" s="91">
        <v>9991.4119999999984</v>
      </c>
      <c r="H957" s="91">
        <v>0</v>
      </c>
      <c r="I957" s="91">
        <v>2997.4235999999996</v>
      </c>
      <c r="J957" s="92">
        <v>7493.5589999999993</v>
      </c>
      <c r="K957" s="93">
        <v>111903.81439999999</v>
      </c>
    </row>
    <row r="958" spans="1:11" x14ac:dyDescent="0.2">
      <c r="A958" s="88">
        <v>2</v>
      </c>
      <c r="B958" s="89" t="s">
        <v>266</v>
      </c>
      <c r="C958" s="89" t="s">
        <v>261</v>
      </c>
      <c r="D958" s="90">
        <v>208.17330000000001</v>
      </c>
      <c r="E958" s="91">
        <v>149884.77600000001</v>
      </c>
      <c r="F958" s="91">
        <v>2498.0796</v>
      </c>
      <c r="G958" s="91">
        <v>16653.864000000001</v>
      </c>
      <c r="H958" s="91">
        <v>0</v>
      </c>
      <c r="I958" s="91">
        <v>4996.1592000000001</v>
      </c>
      <c r="J958" s="92">
        <v>12490.398000000001</v>
      </c>
      <c r="K958" s="93">
        <v>186523.27679999999</v>
      </c>
    </row>
    <row r="959" spans="1:11" x14ac:dyDescent="0.2">
      <c r="A959" s="88">
        <v>2</v>
      </c>
      <c r="B959" s="89" t="s">
        <v>267</v>
      </c>
      <c r="C959" s="89" t="s">
        <v>261</v>
      </c>
      <c r="D959" s="90">
        <v>249.79000000000002</v>
      </c>
      <c r="E959" s="91">
        <v>179848.80000000002</v>
      </c>
      <c r="F959" s="91">
        <v>2997.48</v>
      </c>
      <c r="G959" s="91">
        <v>19983.2</v>
      </c>
      <c r="H959" s="91">
        <v>0</v>
      </c>
      <c r="I959" s="91">
        <v>5994.9600000000009</v>
      </c>
      <c r="J959" s="92">
        <v>14987.400000000001</v>
      </c>
      <c r="K959" s="93">
        <v>223811.84000000003</v>
      </c>
    </row>
    <row r="960" spans="1:11" x14ac:dyDescent="0.2">
      <c r="A960" s="88">
        <v>2</v>
      </c>
      <c r="B960" s="89" t="s">
        <v>268</v>
      </c>
      <c r="C960" s="89" t="s">
        <v>261</v>
      </c>
      <c r="D960" s="90">
        <v>315.68470000000002</v>
      </c>
      <c r="E960" s="91">
        <v>227292.98400000003</v>
      </c>
      <c r="F960" s="91">
        <v>3788.2164000000002</v>
      </c>
      <c r="G960" s="91">
        <v>25254.776000000002</v>
      </c>
      <c r="H960" s="91"/>
      <c r="I960" s="91">
        <v>7576.4328000000005</v>
      </c>
      <c r="J960" s="92">
        <v>18941.082000000002</v>
      </c>
      <c r="K960" s="93">
        <v>282853.49120000005</v>
      </c>
    </row>
    <row r="961" spans="1:11" x14ac:dyDescent="0.2">
      <c r="A961" s="88">
        <v>1</v>
      </c>
      <c r="B961" s="89" t="s">
        <v>269</v>
      </c>
      <c r="C961" s="89" t="s">
        <v>261</v>
      </c>
      <c r="D961" s="90">
        <v>315.68</v>
      </c>
      <c r="E961" s="91">
        <v>113644.8</v>
      </c>
      <c r="F961" s="91">
        <v>1894.08</v>
      </c>
      <c r="G961" s="91">
        <v>12627.2</v>
      </c>
      <c r="H961" s="91">
        <v>0</v>
      </c>
      <c r="I961" s="91">
        <v>3788.16</v>
      </c>
      <c r="J961" s="92">
        <v>9470.4</v>
      </c>
      <c r="K961" s="93">
        <v>141424.63999999998</v>
      </c>
    </row>
    <row r="962" spans="1:11" x14ac:dyDescent="0.2">
      <c r="A962" s="88">
        <v>1</v>
      </c>
      <c r="B962" s="89" t="s">
        <v>270</v>
      </c>
      <c r="C962" s="89" t="s">
        <v>261</v>
      </c>
      <c r="D962" s="90">
        <v>315.68470000000002</v>
      </c>
      <c r="E962" s="91">
        <v>113646.49200000001</v>
      </c>
      <c r="F962" s="91">
        <v>1894.1082000000001</v>
      </c>
      <c r="G962" s="91">
        <v>12627.388000000001</v>
      </c>
      <c r="H962" s="91">
        <v>0</v>
      </c>
      <c r="I962" s="91">
        <v>3788.2164000000002</v>
      </c>
      <c r="J962" s="92">
        <v>9470.5410000000011</v>
      </c>
      <c r="K962" s="93">
        <v>141426.74560000002</v>
      </c>
    </row>
    <row r="963" spans="1:11" x14ac:dyDescent="0.2">
      <c r="A963" s="88">
        <v>1</v>
      </c>
      <c r="B963" s="89" t="s">
        <v>271</v>
      </c>
      <c r="C963" s="89" t="s">
        <v>261</v>
      </c>
      <c r="D963" s="90">
        <v>256.87169999999998</v>
      </c>
      <c r="E963" s="91">
        <v>92473.811999999991</v>
      </c>
      <c r="F963" s="91">
        <v>1541.2301999999997</v>
      </c>
      <c r="G963" s="91">
        <v>10274.867999999999</v>
      </c>
      <c r="H963" s="91">
        <v>0</v>
      </c>
      <c r="I963" s="91">
        <v>3082.4603999999999</v>
      </c>
      <c r="J963" s="92">
        <v>7706.1509999999989</v>
      </c>
      <c r="K963" s="93">
        <v>115078.52159999999</v>
      </c>
    </row>
    <row r="964" spans="1:11" x14ac:dyDescent="0.2">
      <c r="A964" s="88">
        <v>2</v>
      </c>
      <c r="B964" s="89" t="s">
        <v>272</v>
      </c>
      <c r="C964" s="89" t="s">
        <v>261</v>
      </c>
      <c r="D964" s="90">
        <v>249.78529999999998</v>
      </c>
      <c r="E964" s="91">
        <v>179845.416</v>
      </c>
      <c r="F964" s="91">
        <v>2997.4235999999996</v>
      </c>
      <c r="G964" s="91">
        <v>19982.823999999997</v>
      </c>
      <c r="H964" s="91"/>
      <c r="I964" s="91">
        <v>5994.8471999999992</v>
      </c>
      <c r="J964" s="92">
        <v>14987.117999999999</v>
      </c>
      <c r="K964" s="93">
        <v>223807.62879999998</v>
      </c>
    </row>
    <row r="965" spans="1:11" x14ac:dyDescent="0.2">
      <c r="A965" s="88">
        <v>1</v>
      </c>
      <c r="B965" s="89" t="s">
        <v>273</v>
      </c>
      <c r="C965" s="89" t="s">
        <v>261</v>
      </c>
      <c r="D965" s="90">
        <v>294.63</v>
      </c>
      <c r="E965" s="91">
        <v>106066.8</v>
      </c>
      <c r="F965" s="91">
        <v>1767.78</v>
      </c>
      <c r="G965" s="91">
        <v>11785.2</v>
      </c>
      <c r="H965" s="91"/>
      <c r="I965" s="91">
        <v>3535.56</v>
      </c>
      <c r="J965" s="92">
        <v>8838.9</v>
      </c>
      <c r="K965" s="93">
        <v>131994.23999999999</v>
      </c>
    </row>
    <row r="966" spans="1:11" x14ac:dyDescent="0.2">
      <c r="A966" s="88">
        <v>1</v>
      </c>
      <c r="B966" s="89" t="s">
        <v>274</v>
      </c>
      <c r="C966" s="89" t="s">
        <v>261</v>
      </c>
      <c r="D966" s="90">
        <v>208.15270000000001</v>
      </c>
      <c r="E966" s="91">
        <v>74934.972000000009</v>
      </c>
      <c r="F966" s="91">
        <v>1248.9161999999999</v>
      </c>
      <c r="G966" s="91">
        <v>8326.1080000000002</v>
      </c>
      <c r="H966" s="91">
        <v>0</v>
      </c>
      <c r="I966" s="91">
        <v>2497.8324000000002</v>
      </c>
      <c r="J966" s="92">
        <v>6244.5810000000001</v>
      </c>
      <c r="K966" s="93">
        <v>93252.409600000028</v>
      </c>
    </row>
    <row r="967" spans="1:11" x14ac:dyDescent="0.2">
      <c r="A967" s="88">
        <v>6</v>
      </c>
      <c r="B967" s="89" t="s">
        <v>275</v>
      </c>
      <c r="C967" s="89" t="s">
        <v>261</v>
      </c>
      <c r="D967" s="90">
        <v>294.63150000000002</v>
      </c>
      <c r="E967" s="91">
        <v>636404.04</v>
      </c>
      <c r="F967" s="91">
        <v>10606.734000000002</v>
      </c>
      <c r="G967" s="91">
        <v>70711.560000000012</v>
      </c>
      <c r="H967" s="91">
        <v>0</v>
      </c>
      <c r="I967" s="91">
        <v>21213.468000000001</v>
      </c>
      <c r="J967" s="92">
        <v>53033.670000000006</v>
      </c>
      <c r="K967" s="93">
        <v>791969.47200000018</v>
      </c>
    </row>
    <row r="968" spans="1:11" x14ac:dyDescent="0.2">
      <c r="A968" s="88">
        <v>1</v>
      </c>
      <c r="B968" s="89" t="s">
        <v>276</v>
      </c>
      <c r="C968" s="89" t="s">
        <v>261</v>
      </c>
      <c r="D968" s="90">
        <v>440.32499999999999</v>
      </c>
      <c r="E968" s="91">
        <v>158517</v>
      </c>
      <c r="F968" s="91">
        <v>2641.95</v>
      </c>
      <c r="G968" s="91">
        <v>17613</v>
      </c>
      <c r="H968" s="91">
        <v>0</v>
      </c>
      <c r="I968" s="91">
        <v>5283.9</v>
      </c>
      <c r="J968" s="92">
        <v>13209.75</v>
      </c>
      <c r="K968" s="93">
        <v>197265.6</v>
      </c>
    </row>
    <row r="969" spans="1:11" x14ac:dyDescent="0.2">
      <c r="A969" s="88">
        <v>1</v>
      </c>
      <c r="B969" s="89" t="s">
        <v>277</v>
      </c>
      <c r="C969" s="89" t="s">
        <v>261</v>
      </c>
      <c r="D969" s="90">
        <v>225.48759999999999</v>
      </c>
      <c r="E969" s="91">
        <v>81175.535999999993</v>
      </c>
      <c r="F969" s="91">
        <v>1352.9255999999998</v>
      </c>
      <c r="G969" s="91">
        <v>9019.503999999999</v>
      </c>
      <c r="H969" s="91">
        <v>0</v>
      </c>
      <c r="I969" s="91">
        <v>2705.8512000000001</v>
      </c>
      <c r="J969" s="92">
        <v>6764.6279999999997</v>
      </c>
      <c r="K969" s="93">
        <v>101018.4448</v>
      </c>
    </row>
    <row r="970" spans="1:11" x14ac:dyDescent="0.2">
      <c r="A970" s="88">
        <v>1</v>
      </c>
      <c r="B970" s="89" t="s">
        <v>278</v>
      </c>
      <c r="C970" s="89" t="s">
        <v>261</v>
      </c>
      <c r="D970" s="90">
        <v>240.08270000000002</v>
      </c>
      <c r="E970" s="91">
        <v>86429.772000000012</v>
      </c>
      <c r="F970" s="91">
        <v>1440.4962</v>
      </c>
      <c r="G970" s="91">
        <v>9603.3080000000009</v>
      </c>
      <c r="H970" s="91">
        <v>0</v>
      </c>
      <c r="I970" s="91">
        <v>2880.9924000000001</v>
      </c>
      <c r="J970" s="92">
        <v>7202.4810000000007</v>
      </c>
      <c r="K970" s="93">
        <v>107557.04960000001</v>
      </c>
    </row>
    <row r="971" spans="1:11" x14ac:dyDescent="0.2">
      <c r="A971" s="88">
        <v>1</v>
      </c>
      <c r="B971" s="89" t="s">
        <v>279</v>
      </c>
      <c r="C971" s="89" t="s">
        <v>261</v>
      </c>
      <c r="D971" s="90">
        <v>240.08270000000002</v>
      </c>
      <c r="E971" s="91">
        <v>86429.772000000012</v>
      </c>
      <c r="F971" s="91">
        <v>1440.4962</v>
      </c>
      <c r="G971" s="91">
        <v>9603.3080000000009</v>
      </c>
      <c r="H971" s="91">
        <v>0</v>
      </c>
      <c r="I971" s="91">
        <v>2880.9924000000001</v>
      </c>
      <c r="J971" s="92">
        <v>7202.4810000000007</v>
      </c>
      <c r="K971" s="93">
        <v>107557.04960000001</v>
      </c>
    </row>
    <row r="972" spans="1:11" x14ac:dyDescent="0.2">
      <c r="A972" s="88">
        <v>1</v>
      </c>
      <c r="B972" s="89" t="s">
        <v>280</v>
      </c>
      <c r="C972" s="89" t="s">
        <v>261</v>
      </c>
      <c r="D972" s="90">
        <v>560.32000000000005</v>
      </c>
      <c r="E972" s="91">
        <v>201715.20000000001</v>
      </c>
      <c r="F972" s="91">
        <v>3361.9200000000005</v>
      </c>
      <c r="G972" s="91">
        <v>22412.800000000003</v>
      </c>
      <c r="H972" s="91">
        <v>0</v>
      </c>
      <c r="I972" s="91">
        <v>6723.84</v>
      </c>
      <c r="J972" s="92">
        <v>16809.600000000002</v>
      </c>
      <c r="K972" s="93">
        <v>251023.36000000004</v>
      </c>
    </row>
    <row r="973" spans="1:11" x14ac:dyDescent="0.2">
      <c r="A973" s="88">
        <v>1</v>
      </c>
      <c r="B973" s="89" t="s">
        <v>281</v>
      </c>
      <c r="C973" s="89" t="s">
        <v>261</v>
      </c>
      <c r="D973" s="90">
        <v>440.32499999999999</v>
      </c>
      <c r="E973" s="91">
        <v>158517</v>
      </c>
      <c r="F973" s="91">
        <v>2641.95</v>
      </c>
      <c r="G973" s="91">
        <v>17613</v>
      </c>
      <c r="H973" s="91">
        <v>0</v>
      </c>
      <c r="I973" s="91">
        <v>5283.9</v>
      </c>
      <c r="J973" s="92">
        <v>13209.75</v>
      </c>
      <c r="K973" s="93">
        <v>197265.6</v>
      </c>
    </row>
    <row r="974" spans="1:11" x14ac:dyDescent="0.2">
      <c r="A974" s="88">
        <v>1</v>
      </c>
      <c r="B974" s="89" t="s">
        <v>282</v>
      </c>
      <c r="C974" s="89" t="s">
        <v>261</v>
      </c>
      <c r="D974" s="90">
        <v>249.79</v>
      </c>
      <c r="E974" s="91">
        <v>89924.4</v>
      </c>
      <c r="F974" s="91">
        <v>1498.74</v>
      </c>
      <c r="G974" s="91">
        <v>9991.6</v>
      </c>
      <c r="H974" s="91">
        <v>0</v>
      </c>
      <c r="I974" s="91">
        <v>2997.48</v>
      </c>
      <c r="J974" s="92">
        <v>7493.7</v>
      </c>
      <c r="K974" s="93">
        <v>111905.92</v>
      </c>
    </row>
    <row r="975" spans="1:11" x14ac:dyDescent="0.2">
      <c r="A975" s="88">
        <v>2</v>
      </c>
      <c r="B975" s="89" t="s">
        <v>283</v>
      </c>
      <c r="C975" s="89" t="s">
        <v>261</v>
      </c>
      <c r="D975" s="90">
        <v>211.768</v>
      </c>
      <c r="E975" s="91">
        <v>152472.95999999999</v>
      </c>
      <c r="F975" s="91">
        <v>2541.2159999999999</v>
      </c>
      <c r="G975" s="91">
        <v>16941.439999999999</v>
      </c>
      <c r="H975" s="91">
        <v>0</v>
      </c>
      <c r="I975" s="91">
        <v>5082.4319999999998</v>
      </c>
      <c r="J975" s="92">
        <v>12706.08</v>
      </c>
      <c r="K975" s="93">
        <v>189744.12799999997</v>
      </c>
    </row>
    <row r="976" spans="1:11" x14ac:dyDescent="0.2">
      <c r="A976" s="88">
        <v>1</v>
      </c>
      <c r="B976" s="89" t="s">
        <v>284</v>
      </c>
      <c r="C976" s="89" t="s">
        <v>261</v>
      </c>
      <c r="D976" s="90">
        <v>211.768</v>
      </c>
      <c r="E976" s="91">
        <v>76236.479999999996</v>
      </c>
      <c r="F976" s="91">
        <v>1270.6079999999999</v>
      </c>
      <c r="G976" s="91">
        <v>8470.7199999999993</v>
      </c>
      <c r="H976" s="91">
        <v>0</v>
      </c>
      <c r="I976" s="91">
        <v>2541.2159999999999</v>
      </c>
      <c r="J976" s="92">
        <v>6353.04</v>
      </c>
      <c r="K976" s="93">
        <v>94872.063999999984</v>
      </c>
    </row>
    <row r="977" spans="1:11" x14ac:dyDescent="0.2">
      <c r="A977" s="88">
        <v>3</v>
      </c>
      <c r="B977" s="89" t="s">
        <v>285</v>
      </c>
      <c r="C977" s="89" t="s">
        <v>261</v>
      </c>
      <c r="D977" s="90">
        <v>226.23949999999999</v>
      </c>
      <c r="E977" s="91">
        <v>244338.65999999997</v>
      </c>
      <c r="F977" s="91">
        <v>4072.3109999999997</v>
      </c>
      <c r="G977" s="91">
        <v>27148.739999999998</v>
      </c>
      <c r="H977" s="91">
        <v>0</v>
      </c>
      <c r="I977" s="91">
        <v>8144.6219999999994</v>
      </c>
      <c r="J977" s="92">
        <v>20361.555</v>
      </c>
      <c r="K977" s="93">
        <v>304065.88799999992</v>
      </c>
    </row>
    <row r="978" spans="1:11" x14ac:dyDescent="0.2">
      <c r="A978" s="88">
        <v>3</v>
      </c>
      <c r="B978" s="89" t="s">
        <v>286</v>
      </c>
      <c r="C978" s="89" t="s">
        <v>261</v>
      </c>
      <c r="D978" s="90">
        <v>560.32000000000005</v>
      </c>
      <c r="E978" s="91">
        <v>605145.59999999998</v>
      </c>
      <c r="F978" s="91">
        <v>10085.759999999998</v>
      </c>
      <c r="G978" s="91">
        <v>67238.399999999994</v>
      </c>
      <c r="H978" s="91">
        <v>0</v>
      </c>
      <c r="I978" s="91">
        <v>20171.52</v>
      </c>
      <c r="J978" s="92">
        <v>50428.800000000003</v>
      </c>
      <c r="K978" s="93">
        <v>753070.08000000007</v>
      </c>
    </row>
    <row r="979" spans="1:11" x14ac:dyDescent="0.2">
      <c r="A979" s="88">
        <v>2</v>
      </c>
      <c r="B979" s="89" t="s">
        <v>287</v>
      </c>
      <c r="C979" s="89" t="s">
        <v>261</v>
      </c>
      <c r="D979" s="90">
        <v>202.48769999999999</v>
      </c>
      <c r="E979" s="91">
        <v>145791.144</v>
      </c>
      <c r="F979" s="91">
        <v>2429.8523999999998</v>
      </c>
      <c r="G979" s="91">
        <v>16199.016</v>
      </c>
      <c r="H979" s="91">
        <v>0</v>
      </c>
      <c r="I979" s="91">
        <v>4859.7047999999995</v>
      </c>
      <c r="J979" s="92">
        <v>12149.261999999999</v>
      </c>
      <c r="K979" s="93">
        <v>181428.9792</v>
      </c>
    </row>
    <row r="980" spans="1:11" x14ac:dyDescent="0.2">
      <c r="A980" s="88">
        <v>3</v>
      </c>
      <c r="B980" s="89" t="s">
        <v>288</v>
      </c>
      <c r="C980" s="89" t="s">
        <v>261</v>
      </c>
      <c r="D980" s="90">
        <v>281.48869999999999</v>
      </c>
      <c r="E980" s="91">
        <v>304007.79599999997</v>
      </c>
      <c r="F980" s="91">
        <v>5066.7965999999997</v>
      </c>
      <c r="G980" s="91">
        <v>33778.644</v>
      </c>
      <c r="H980" s="91">
        <v>0</v>
      </c>
      <c r="I980" s="91">
        <v>10133.593199999999</v>
      </c>
      <c r="J980" s="92">
        <v>25333.983</v>
      </c>
      <c r="K980" s="93">
        <v>378320.81279999996</v>
      </c>
    </row>
    <row r="981" spans="1:11" x14ac:dyDescent="0.2">
      <c r="A981" s="88">
        <v>1</v>
      </c>
      <c r="B981" s="89" t="s">
        <v>289</v>
      </c>
      <c r="C981" s="89" t="s">
        <v>261</v>
      </c>
      <c r="D981" s="90">
        <v>215.70259999999999</v>
      </c>
      <c r="E981" s="91">
        <v>77652.936000000002</v>
      </c>
      <c r="F981" s="91">
        <v>1294.2155999999998</v>
      </c>
      <c r="G981" s="91">
        <v>8628.1039999999994</v>
      </c>
      <c r="H981" s="91"/>
      <c r="I981" s="91">
        <v>2588.4312</v>
      </c>
      <c r="J981" s="92">
        <v>6471.0779999999995</v>
      </c>
      <c r="K981" s="93">
        <v>96634.764800000004</v>
      </c>
    </row>
    <row r="982" spans="1:11" x14ac:dyDescent="0.2">
      <c r="A982" s="88">
        <v>5</v>
      </c>
      <c r="B982" s="89" t="s">
        <v>290</v>
      </c>
      <c r="C982" s="89" t="s">
        <v>261</v>
      </c>
      <c r="D982" s="90">
        <v>192.7542</v>
      </c>
      <c r="E982" s="91">
        <v>346957.56</v>
      </c>
      <c r="F982" s="91">
        <v>5782.6259999999993</v>
      </c>
      <c r="G982" s="91">
        <v>38550.839999999997</v>
      </c>
      <c r="H982" s="91">
        <v>0</v>
      </c>
      <c r="I982" s="91">
        <v>11565.252</v>
      </c>
      <c r="J982" s="92">
        <v>28913.129999999997</v>
      </c>
      <c r="K982" s="93">
        <v>431769.40799999994</v>
      </c>
    </row>
    <row r="983" spans="1:11" x14ac:dyDescent="0.2">
      <c r="A983" s="88">
        <v>1</v>
      </c>
      <c r="B983" s="89" t="s">
        <v>291</v>
      </c>
      <c r="C983" s="89" t="s">
        <v>261</v>
      </c>
      <c r="D983" s="90">
        <v>319.43389999999999</v>
      </c>
      <c r="E983" s="91">
        <v>114996.204</v>
      </c>
      <c r="F983" s="91">
        <v>1916.6034</v>
      </c>
      <c r="G983" s="91">
        <v>12777.356</v>
      </c>
      <c r="H983" s="91">
        <v>0</v>
      </c>
      <c r="I983" s="91">
        <v>3833.2067999999999</v>
      </c>
      <c r="J983" s="92">
        <v>9583.0169999999998</v>
      </c>
      <c r="K983" s="93">
        <v>143106.3872</v>
      </c>
    </row>
    <row r="984" spans="1:11" x14ac:dyDescent="0.2">
      <c r="A984" s="88">
        <v>6</v>
      </c>
      <c r="B984" s="89" t="s">
        <v>292</v>
      </c>
      <c r="C984" s="89" t="s">
        <v>261</v>
      </c>
      <c r="D984" s="90">
        <v>172.87</v>
      </c>
      <c r="E984" s="91">
        <v>373399.2</v>
      </c>
      <c r="F984" s="91">
        <v>6223.3200000000006</v>
      </c>
      <c r="G984" s="91">
        <v>41488.800000000003</v>
      </c>
      <c r="H984" s="91">
        <v>0</v>
      </c>
      <c r="I984" s="91">
        <v>12446.64</v>
      </c>
      <c r="J984" s="92">
        <v>31116.600000000002</v>
      </c>
      <c r="K984" s="93">
        <v>464674.56</v>
      </c>
    </row>
    <row r="985" spans="1:11" x14ac:dyDescent="0.2">
      <c r="A985" s="88">
        <v>1</v>
      </c>
      <c r="B985" s="89" t="s">
        <v>293</v>
      </c>
      <c r="C985" s="89" t="s">
        <v>261</v>
      </c>
      <c r="D985" s="90">
        <v>172.87</v>
      </c>
      <c r="E985" s="91">
        <v>62233.200000000004</v>
      </c>
      <c r="F985" s="91">
        <v>1037.22</v>
      </c>
      <c r="G985" s="91">
        <v>6914.8</v>
      </c>
      <c r="H985" s="91">
        <v>0</v>
      </c>
      <c r="I985" s="91">
        <v>2074.44</v>
      </c>
      <c r="J985" s="92">
        <v>5186.1000000000004</v>
      </c>
      <c r="K985" s="93">
        <v>77445.760000000009</v>
      </c>
    </row>
    <row r="986" spans="1:11" x14ac:dyDescent="0.2">
      <c r="A986" s="88">
        <v>3</v>
      </c>
      <c r="B986" s="89" t="s">
        <v>294</v>
      </c>
      <c r="C986" s="89" t="s">
        <v>261</v>
      </c>
      <c r="D986" s="90">
        <v>172.87</v>
      </c>
      <c r="E986" s="91">
        <v>186699.6</v>
      </c>
      <c r="F986" s="91">
        <v>3111.6600000000003</v>
      </c>
      <c r="G986" s="91">
        <v>20744.400000000001</v>
      </c>
      <c r="H986" s="91">
        <v>0</v>
      </c>
      <c r="I986" s="91">
        <v>6223.32</v>
      </c>
      <c r="J986" s="92">
        <v>15558.300000000001</v>
      </c>
      <c r="K986" s="93">
        <v>232337.28</v>
      </c>
    </row>
    <row r="987" spans="1:11" x14ac:dyDescent="0.2">
      <c r="A987" s="88">
        <v>1</v>
      </c>
      <c r="B987" s="89" t="s">
        <v>295</v>
      </c>
      <c r="C987" s="89" t="s">
        <v>261</v>
      </c>
      <c r="D987" s="90">
        <v>315.18</v>
      </c>
      <c r="E987" s="91">
        <v>113464.8</v>
      </c>
      <c r="F987" s="91">
        <v>1891.08</v>
      </c>
      <c r="G987" s="91">
        <v>12607.2</v>
      </c>
      <c r="H987" s="91">
        <v>0</v>
      </c>
      <c r="I987" s="91">
        <v>3782.16</v>
      </c>
      <c r="J987" s="92">
        <v>9455.4</v>
      </c>
      <c r="K987" s="93">
        <v>141200.63999999998</v>
      </c>
    </row>
    <row r="988" spans="1:11" x14ac:dyDescent="0.2">
      <c r="A988" s="88">
        <v>4</v>
      </c>
      <c r="B988" s="89" t="s">
        <v>296</v>
      </c>
      <c r="C988" s="89" t="s">
        <v>261</v>
      </c>
      <c r="D988" s="90">
        <v>219.64750000000001</v>
      </c>
      <c r="E988" s="91">
        <v>316292.40000000002</v>
      </c>
      <c r="F988" s="91">
        <v>5271.54</v>
      </c>
      <c r="G988" s="91">
        <v>35143.599999999999</v>
      </c>
      <c r="H988" s="91">
        <v>0</v>
      </c>
      <c r="I988" s="91">
        <v>10543.08</v>
      </c>
      <c r="J988" s="92">
        <v>26357.7</v>
      </c>
      <c r="K988" s="93">
        <v>393608.32</v>
      </c>
    </row>
    <row r="989" spans="1:11" x14ac:dyDescent="0.2">
      <c r="A989" s="88">
        <v>1</v>
      </c>
      <c r="B989" s="89" t="s">
        <v>297</v>
      </c>
      <c r="C989" s="89" t="s">
        <v>261</v>
      </c>
      <c r="D989" s="90">
        <v>172.87</v>
      </c>
      <c r="E989" s="91">
        <v>62233.200000000004</v>
      </c>
      <c r="F989" s="91">
        <v>1037.22</v>
      </c>
      <c r="G989" s="91">
        <v>6914.8</v>
      </c>
      <c r="H989" s="91">
        <v>0</v>
      </c>
      <c r="I989" s="91">
        <v>2074.44</v>
      </c>
      <c r="J989" s="92">
        <v>5186.1000000000004</v>
      </c>
      <c r="K989" s="93">
        <v>77445.760000000009</v>
      </c>
    </row>
    <row r="990" spans="1:11" x14ac:dyDescent="0.2">
      <c r="A990" s="88">
        <v>1</v>
      </c>
      <c r="B990" s="89" t="s">
        <v>298</v>
      </c>
      <c r="C990" s="89" t="s">
        <v>261</v>
      </c>
      <c r="D990" s="90">
        <v>218.93</v>
      </c>
      <c r="E990" s="91">
        <v>78814.8</v>
      </c>
      <c r="F990" s="91">
        <v>1313.5800000000002</v>
      </c>
      <c r="G990" s="91">
        <v>8757.2000000000007</v>
      </c>
      <c r="H990" s="91">
        <v>0</v>
      </c>
      <c r="I990" s="91">
        <v>2627.16</v>
      </c>
      <c r="J990" s="92">
        <v>6567.9000000000005</v>
      </c>
      <c r="K990" s="93">
        <v>98080.639999999999</v>
      </c>
    </row>
    <row r="991" spans="1:11" x14ac:dyDescent="0.2">
      <c r="A991" s="88">
        <v>1</v>
      </c>
      <c r="B991" s="89" t="s">
        <v>299</v>
      </c>
      <c r="C991" s="89" t="s">
        <v>261</v>
      </c>
      <c r="D991" s="90">
        <v>172.87</v>
      </c>
      <c r="E991" s="91">
        <v>62233.200000000004</v>
      </c>
      <c r="F991" s="91">
        <v>1037.22</v>
      </c>
      <c r="G991" s="91">
        <v>6914.8</v>
      </c>
      <c r="H991" s="91">
        <v>0</v>
      </c>
      <c r="I991" s="91">
        <v>2074.44</v>
      </c>
      <c r="J991" s="92">
        <v>5186.1000000000004</v>
      </c>
      <c r="K991" s="93">
        <v>77445.760000000009</v>
      </c>
    </row>
    <row r="992" spans="1:11" x14ac:dyDescent="0.2">
      <c r="A992" s="88">
        <v>2</v>
      </c>
      <c r="B992" s="89" t="s">
        <v>300</v>
      </c>
      <c r="C992" s="89" t="s">
        <v>261</v>
      </c>
      <c r="D992" s="90">
        <v>218.9265</v>
      </c>
      <c r="E992" s="91">
        <v>157627.08000000002</v>
      </c>
      <c r="F992" s="91">
        <v>2627.1179999999999</v>
      </c>
      <c r="G992" s="91">
        <v>17514.12</v>
      </c>
      <c r="H992" s="91">
        <v>0</v>
      </c>
      <c r="I992" s="91">
        <v>5254.2359999999999</v>
      </c>
      <c r="J992" s="92">
        <v>13135.59</v>
      </c>
      <c r="K992" s="93">
        <v>196158.144</v>
      </c>
    </row>
    <row r="993" spans="1:11" x14ac:dyDescent="0.2">
      <c r="A993" s="88">
        <v>3</v>
      </c>
      <c r="B993" s="89" t="s">
        <v>301</v>
      </c>
      <c r="C993" s="89" t="s">
        <v>261</v>
      </c>
      <c r="D993" s="90">
        <v>172.87</v>
      </c>
      <c r="E993" s="91">
        <v>186699.6</v>
      </c>
      <c r="F993" s="91">
        <v>3111.6600000000003</v>
      </c>
      <c r="G993" s="91">
        <v>20744.400000000001</v>
      </c>
      <c r="H993" s="91">
        <v>0</v>
      </c>
      <c r="I993" s="91">
        <v>6223.32</v>
      </c>
      <c r="J993" s="92">
        <v>15558.300000000001</v>
      </c>
      <c r="K993" s="93">
        <v>232337.28</v>
      </c>
    </row>
    <row r="994" spans="1:11" x14ac:dyDescent="0.2">
      <c r="A994" s="88">
        <v>2</v>
      </c>
      <c r="B994" s="89" t="s">
        <v>302</v>
      </c>
      <c r="C994" s="89" t="s">
        <v>261</v>
      </c>
      <c r="D994" s="90">
        <v>172.87</v>
      </c>
      <c r="E994" s="91">
        <v>124466.40000000001</v>
      </c>
      <c r="F994" s="91">
        <v>2074.44</v>
      </c>
      <c r="G994" s="91">
        <v>13829.6</v>
      </c>
      <c r="H994" s="91">
        <v>0</v>
      </c>
      <c r="I994" s="91">
        <v>4148.88</v>
      </c>
      <c r="J994" s="92">
        <v>10372.200000000001</v>
      </c>
      <c r="K994" s="93">
        <v>154891.52000000002</v>
      </c>
    </row>
    <row r="995" spans="1:11" x14ac:dyDescent="0.2">
      <c r="A995" s="88">
        <v>1</v>
      </c>
      <c r="B995" s="89" t="s">
        <v>303</v>
      </c>
      <c r="C995" s="89" t="s">
        <v>261</v>
      </c>
      <c r="D995" s="90">
        <v>208.18360000000001</v>
      </c>
      <c r="E995" s="91">
        <v>74946.096000000005</v>
      </c>
      <c r="F995" s="91">
        <v>1249.1016000000002</v>
      </c>
      <c r="G995" s="91">
        <v>8327.344000000001</v>
      </c>
      <c r="H995" s="91">
        <v>0</v>
      </c>
      <c r="I995" s="91">
        <v>2498.2031999999999</v>
      </c>
      <c r="J995" s="92">
        <v>6245.5080000000007</v>
      </c>
      <c r="K995" s="93">
        <v>93266.252800000002</v>
      </c>
    </row>
    <row r="996" spans="1:11" x14ac:dyDescent="0.2">
      <c r="A996" s="88">
        <v>1</v>
      </c>
      <c r="B996" s="89" t="s">
        <v>304</v>
      </c>
      <c r="C996" s="89" t="s">
        <v>261</v>
      </c>
      <c r="D996" s="90">
        <v>219.64750000000001</v>
      </c>
      <c r="E996" s="91">
        <v>79073.100000000006</v>
      </c>
      <c r="F996" s="91">
        <v>1317.885</v>
      </c>
      <c r="G996" s="91">
        <v>8785.9</v>
      </c>
      <c r="H996" s="91">
        <v>0</v>
      </c>
      <c r="I996" s="91">
        <v>2635.77</v>
      </c>
      <c r="J996" s="92">
        <v>6589.4250000000002</v>
      </c>
      <c r="K996" s="93">
        <v>98402.08</v>
      </c>
    </row>
    <row r="997" spans="1:11" x14ac:dyDescent="0.2">
      <c r="A997" s="88">
        <v>2</v>
      </c>
      <c r="B997" s="89" t="s">
        <v>305</v>
      </c>
      <c r="C997" s="89" t="s">
        <v>261</v>
      </c>
      <c r="D997" s="90">
        <v>217.15490000000003</v>
      </c>
      <c r="E997" s="91">
        <v>156351.52800000002</v>
      </c>
      <c r="F997" s="91">
        <v>2605.8588000000004</v>
      </c>
      <c r="G997" s="91">
        <v>17372.392000000003</v>
      </c>
      <c r="H997" s="91">
        <v>0</v>
      </c>
      <c r="I997" s="91">
        <v>5211.7176000000009</v>
      </c>
      <c r="J997" s="92">
        <v>13029.294000000002</v>
      </c>
      <c r="K997" s="93">
        <v>194570.7904</v>
      </c>
    </row>
    <row r="998" spans="1:11" x14ac:dyDescent="0.2">
      <c r="A998" s="88">
        <v>1</v>
      </c>
      <c r="B998" s="89" t="s">
        <v>306</v>
      </c>
      <c r="C998" s="89" t="s">
        <v>261</v>
      </c>
      <c r="D998" s="90">
        <v>306.17779999999999</v>
      </c>
      <c r="E998" s="91">
        <v>110224.008</v>
      </c>
      <c r="F998" s="91">
        <v>1837.0667999999998</v>
      </c>
      <c r="G998" s="91">
        <v>12247.111999999999</v>
      </c>
      <c r="H998" s="91">
        <v>0</v>
      </c>
      <c r="I998" s="91">
        <v>3674.1336000000001</v>
      </c>
      <c r="J998" s="92">
        <v>9185.3339999999989</v>
      </c>
      <c r="K998" s="93">
        <v>137167.6544</v>
      </c>
    </row>
    <row r="999" spans="1:11" x14ac:dyDescent="0.2">
      <c r="A999" s="88">
        <v>1</v>
      </c>
      <c r="B999" s="89" t="s">
        <v>307</v>
      </c>
      <c r="C999" s="89" t="s">
        <v>261</v>
      </c>
      <c r="D999" s="90">
        <v>252.0925</v>
      </c>
      <c r="E999" s="91">
        <v>90753.3</v>
      </c>
      <c r="F999" s="91">
        <v>1512.5550000000001</v>
      </c>
      <c r="G999" s="91">
        <v>10083.700000000001</v>
      </c>
      <c r="H999" s="91">
        <v>0</v>
      </c>
      <c r="I999" s="91">
        <v>3025.11</v>
      </c>
      <c r="J999" s="92">
        <v>7562.7749999999996</v>
      </c>
      <c r="K999" s="93">
        <v>112937.43999999999</v>
      </c>
    </row>
    <row r="1000" spans="1:11" x14ac:dyDescent="0.2">
      <c r="A1000" s="88">
        <v>12</v>
      </c>
      <c r="B1000" s="89" t="s">
        <v>308</v>
      </c>
      <c r="C1000" s="89" t="s">
        <v>261</v>
      </c>
      <c r="D1000" s="90">
        <v>172.87</v>
      </c>
      <c r="E1000" s="91">
        <v>746798.4</v>
      </c>
      <c r="F1000" s="91">
        <v>12446.640000000001</v>
      </c>
      <c r="G1000" s="91">
        <v>82977.600000000006</v>
      </c>
      <c r="H1000" s="91">
        <v>0</v>
      </c>
      <c r="I1000" s="91">
        <v>24893.279999999999</v>
      </c>
      <c r="J1000" s="92">
        <v>62233.200000000004</v>
      </c>
      <c r="K1000" s="93">
        <v>929349.12</v>
      </c>
    </row>
    <row r="1001" spans="1:11" x14ac:dyDescent="0.2">
      <c r="A1001" s="88">
        <v>1</v>
      </c>
      <c r="B1001" s="89" t="s">
        <v>309</v>
      </c>
      <c r="C1001" s="89" t="s">
        <v>261</v>
      </c>
      <c r="D1001" s="90">
        <v>192.7542</v>
      </c>
      <c r="E1001" s="91">
        <v>69391.512000000002</v>
      </c>
      <c r="F1001" s="91">
        <v>1156.5251999999998</v>
      </c>
      <c r="G1001" s="91">
        <v>7710.1679999999997</v>
      </c>
      <c r="H1001" s="91">
        <v>0</v>
      </c>
      <c r="I1001" s="91">
        <v>2313.0504000000001</v>
      </c>
      <c r="J1001" s="92">
        <v>5782.6260000000002</v>
      </c>
      <c r="K1001" s="93">
        <v>86353.881600000008</v>
      </c>
    </row>
    <row r="1002" spans="1:11" x14ac:dyDescent="0.2">
      <c r="A1002" s="88">
        <v>8</v>
      </c>
      <c r="B1002" s="89" t="s">
        <v>310</v>
      </c>
      <c r="C1002" s="89" t="s">
        <v>261</v>
      </c>
      <c r="D1002" s="90">
        <v>183.57689999999999</v>
      </c>
      <c r="E1002" s="91">
        <v>528701.47199999995</v>
      </c>
      <c r="F1002" s="91">
        <v>8811.6911999999993</v>
      </c>
      <c r="G1002" s="91">
        <v>58744.608</v>
      </c>
      <c r="H1002" s="91">
        <v>0</v>
      </c>
      <c r="I1002" s="91">
        <v>17623.382399999999</v>
      </c>
      <c r="J1002" s="92">
        <v>44058.455999999998</v>
      </c>
      <c r="K1002" s="93">
        <v>657939.60959999997</v>
      </c>
    </row>
    <row r="1003" spans="1:11" x14ac:dyDescent="0.2">
      <c r="A1003" s="88">
        <v>1</v>
      </c>
      <c r="B1003" s="89" t="s">
        <v>311</v>
      </c>
      <c r="C1003" s="89" t="s">
        <v>261</v>
      </c>
      <c r="D1003" s="90">
        <v>188.46</v>
      </c>
      <c r="E1003" s="91">
        <v>67845.600000000006</v>
      </c>
      <c r="F1003" s="91">
        <v>1130.76</v>
      </c>
      <c r="G1003" s="91">
        <v>7538.4000000000005</v>
      </c>
      <c r="H1003" s="91">
        <v>0</v>
      </c>
      <c r="I1003" s="91">
        <v>2261.52</v>
      </c>
      <c r="J1003" s="92">
        <v>5653.8</v>
      </c>
      <c r="K1003" s="93">
        <v>84430.080000000002</v>
      </c>
    </row>
    <row r="1004" spans="1:11" x14ac:dyDescent="0.2">
      <c r="A1004" s="88">
        <v>6</v>
      </c>
      <c r="B1004" s="89" t="s">
        <v>312</v>
      </c>
      <c r="C1004" s="89" t="s">
        <v>261</v>
      </c>
      <c r="D1004" s="90">
        <v>172.87</v>
      </c>
      <c r="E1004" s="91">
        <v>373399.2</v>
      </c>
      <c r="F1004" s="91">
        <v>6223.3200000000006</v>
      </c>
      <c r="G1004" s="91">
        <v>41488.800000000003</v>
      </c>
      <c r="H1004" s="91">
        <v>0</v>
      </c>
      <c r="I1004" s="91">
        <v>12446.64</v>
      </c>
      <c r="J1004" s="92">
        <v>31116.600000000002</v>
      </c>
      <c r="K1004" s="93">
        <v>464674.56</v>
      </c>
    </row>
    <row r="1005" spans="1:11" x14ac:dyDescent="0.2">
      <c r="A1005" s="88">
        <v>1</v>
      </c>
      <c r="B1005" s="89" t="s">
        <v>313</v>
      </c>
      <c r="C1005" s="89" t="s">
        <v>261</v>
      </c>
      <c r="D1005" s="90">
        <v>208.87369999999999</v>
      </c>
      <c r="E1005" s="91">
        <v>75194.531999999992</v>
      </c>
      <c r="F1005" s="91">
        <v>1253.2421999999999</v>
      </c>
      <c r="G1005" s="91">
        <v>8354.9480000000003</v>
      </c>
      <c r="H1005" s="91">
        <v>0</v>
      </c>
      <c r="I1005" s="91">
        <v>2506.4843999999998</v>
      </c>
      <c r="J1005" s="92">
        <v>6266.2109999999993</v>
      </c>
      <c r="K1005" s="93">
        <v>93575.417599999986</v>
      </c>
    </row>
    <row r="1006" spans="1:11" x14ac:dyDescent="0.2">
      <c r="A1006" s="88">
        <v>6</v>
      </c>
      <c r="B1006" s="89" t="s">
        <v>314</v>
      </c>
      <c r="C1006" s="89" t="s">
        <v>261</v>
      </c>
      <c r="D1006" s="90">
        <v>172.87</v>
      </c>
      <c r="E1006" s="91">
        <v>373399.2</v>
      </c>
      <c r="F1006" s="91">
        <v>6223.3200000000006</v>
      </c>
      <c r="G1006" s="91">
        <v>41488.800000000003</v>
      </c>
      <c r="H1006" s="91">
        <v>0</v>
      </c>
      <c r="I1006" s="91">
        <v>12446.64</v>
      </c>
      <c r="J1006" s="92">
        <v>31116.600000000002</v>
      </c>
      <c r="K1006" s="93">
        <v>464674.56</v>
      </c>
    </row>
    <row r="1007" spans="1:11" x14ac:dyDescent="0.2">
      <c r="A1007" s="88">
        <v>1</v>
      </c>
      <c r="B1007" s="89" t="s">
        <v>315</v>
      </c>
      <c r="C1007" s="89" t="s">
        <v>261</v>
      </c>
      <c r="D1007" s="90">
        <v>197.30680000000001</v>
      </c>
      <c r="E1007" s="91">
        <v>71030.448000000004</v>
      </c>
      <c r="F1007" s="91">
        <v>1183.8408000000002</v>
      </c>
      <c r="G1007" s="91">
        <v>7892.2720000000008</v>
      </c>
      <c r="H1007" s="91">
        <v>0</v>
      </c>
      <c r="I1007" s="91">
        <v>2367.6815999999999</v>
      </c>
      <c r="J1007" s="92">
        <v>5919.2040000000006</v>
      </c>
      <c r="K1007" s="93">
        <v>88393.446400000001</v>
      </c>
    </row>
    <row r="1008" spans="1:11" x14ac:dyDescent="0.2">
      <c r="A1008" s="88">
        <v>1</v>
      </c>
      <c r="B1008" s="89" t="s">
        <v>316</v>
      </c>
      <c r="C1008" s="89" t="s">
        <v>261</v>
      </c>
      <c r="D1008" s="90">
        <v>172.87</v>
      </c>
      <c r="E1008" s="91">
        <v>62233.200000000004</v>
      </c>
      <c r="F1008" s="91">
        <v>1037.22</v>
      </c>
      <c r="G1008" s="91">
        <v>6914.8</v>
      </c>
      <c r="H1008" s="91">
        <v>0</v>
      </c>
      <c r="I1008" s="91">
        <v>2074.44</v>
      </c>
      <c r="J1008" s="92">
        <v>5186.1000000000004</v>
      </c>
      <c r="K1008" s="93">
        <v>77445.760000000009</v>
      </c>
    </row>
    <row r="1009" spans="1:11" x14ac:dyDescent="0.2">
      <c r="A1009" s="88">
        <v>1</v>
      </c>
      <c r="B1009" s="89" t="s">
        <v>317</v>
      </c>
      <c r="C1009" s="89" t="s">
        <v>261</v>
      </c>
      <c r="D1009" s="90">
        <v>205.18630000000002</v>
      </c>
      <c r="E1009" s="91">
        <v>73867.067999999999</v>
      </c>
      <c r="F1009" s="91">
        <v>1231.1178000000002</v>
      </c>
      <c r="G1009" s="91">
        <v>8207.4520000000011</v>
      </c>
      <c r="H1009" s="91">
        <v>0</v>
      </c>
      <c r="I1009" s="91">
        <v>2462.2356</v>
      </c>
      <c r="J1009" s="92">
        <v>6155.5890000000009</v>
      </c>
      <c r="K1009" s="93">
        <v>91923.462400000019</v>
      </c>
    </row>
    <row r="1010" spans="1:11" x14ac:dyDescent="0.2">
      <c r="A1010" s="88">
        <v>1</v>
      </c>
      <c r="B1010" s="89" t="s">
        <v>318</v>
      </c>
      <c r="C1010" s="89" t="s">
        <v>261</v>
      </c>
      <c r="D1010" s="90">
        <v>183.05160000000001</v>
      </c>
      <c r="E1010" s="91">
        <v>65898.576000000001</v>
      </c>
      <c r="F1010" s="91">
        <v>1098.3096</v>
      </c>
      <c r="G1010" s="91">
        <v>7322.0640000000003</v>
      </c>
      <c r="H1010" s="91">
        <v>0</v>
      </c>
      <c r="I1010" s="91">
        <v>2196.6192000000001</v>
      </c>
      <c r="J1010" s="92">
        <v>5491.5480000000007</v>
      </c>
      <c r="K1010" s="93">
        <v>82007.116799999989</v>
      </c>
    </row>
    <row r="1011" spans="1:11" x14ac:dyDescent="0.2">
      <c r="A1011" s="88">
        <v>2</v>
      </c>
      <c r="B1011" s="89" t="s">
        <v>319</v>
      </c>
      <c r="C1011" s="89" t="s">
        <v>261</v>
      </c>
      <c r="D1011" s="90">
        <v>172.87</v>
      </c>
      <c r="E1011" s="91">
        <v>124466.40000000001</v>
      </c>
      <c r="F1011" s="91">
        <v>2074.44</v>
      </c>
      <c r="G1011" s="91">
        <v>13829.6</v>
      </c>
      <c r="H1011" s="91">
        <v>0</v>
      </c>
      <c r="I1011" s="91">
        <v>4148.88</v>
      </c>
      <c r="J1011" s="92">
        <v>10372.200000000001</v>
      </c>
      <c r="K1011" s="93">
        <v>154891.52000000002</v>
      </c>
    </row>
    <row r="1012" spans="1:11" x14ac:dyDescent="0.2">
      <c r="A1012" s="88">
        <v>2</v>
      </c>
      <c r="B1012" s="89" t="s">
        <v>320</v>
      </c>
      <c r="C1012" s="89" t="s">
        <v>261</v>
      </c>
      <c r="D1012" s="90">
        <v>183.34</v>
      </c>
      <c r="E1012" s="91">
        <v>132004.79999999999</v>
      </c>
      <c r="F1012" s="91">
        <v>2200.08</v>
      </c>
      <c r="G1012" s="91">
        <v>14667.2</v>
      </c>
      <c r="H1012" s="91">
        <v>0</v>
      </c>
      <c r="I1012" s="91">
        <v>4400.16</v>
      </c>
      <c r="J1012" s="92">
        <v>11000.4</v>
      </c>
      <c r="K1012" s="93">
        <v>164272.63999999998</v>
      </c>
    </row>
    <row r="1013" spans="1:11" x14ac:dyDescent="0.2">
      <c r="A1013" s="88">
        <v>1</v>
      </c>
      <c r="B1013" s="89" t="s">
        <v>321</v>
      </c>
      <c r="C1013" s="89" t="s">
        <v>261</v>
      </c>
      <c r="D1013" s="90">
        <v>183.57689999999999</v>
      </c>
      <c r="E1013" s="91">
        <v>66087.683999999994</v>
      </c>
      <c r="F1013" s="91">
        <v>1101.4613999999999</v>
      </c>
      <c r="G1013" s="91">
        <v>7343.076</v>
      </c>
      <c r="H1013" s="91">
        <v>0</v>
      </c>
      <c r="I1013" s="91">
        <v>2202.9227999999998</v>
      </c>
      <c r="J1013" s="92">
        <v>5507.3069999999998</v>
      </c>
      <c r="K1013" s="93">
        <v>82242.451199999996</v>
      </c>
    </row>
    <row r="1014" spans="1:11" x14ac:dyDescent="0.2">
      <c r="A1014" s="88">
        <v>1</v>
      </c>
      <c r="B1014" s="89" t="s">
        <v>322</v>
      </c>
      <c r="C1014" s="89" t="s">
        <v>261</v>
      </c>
      <c r="D1014" s="90">
        <v>172.87</v>
      </c>
      <c r="E1014" s="91">
        <v>62233.200000000004</v>
      </c>
      <c r="F1014" s="91">
        <v>1037.22</v>
      </c>
      <c r="G1014" s="91">
        <v>6914.8</v>
      </c>
      <c r="H1014" s="91">
        <v>0</v>
      </c>
      <c r="I1014" s="91">
        <v>2074.44</v>
      </c>
      <c r="J1014" s="92">
        <v>5186.1000000000004</v>
      </c>
      <c r="K1014" s="93">
        <v>77445.760000000009</v>
      </c>
    </row>
    <row r="1015" spans="1:11" x14ac:dyDescent="0.2">
      <c r="A1015" s="88">
        <v>2</v>
      </c>
      <c r="B1015" s="89" t="s">
        <v>323</v>
      </c>
      <c r="C1015" s="89" t="s">
        <v>261</v>
      </c>
      <c r="D1015" s="90">
        <v>217.15490000000003</v>
      </c>
      <c r="E1015" s="91">
        <v>156351.52800000002</v>
      </c>
      <c r="F1015" s="91">
        <v>2605.8588000000004</v>
      </c>
      <c r="G1015" s="91">
        <v>17372.392000000003</v>
      </c>
      <c r="H1015" s="91">
        <v>0</v>
      </c>
      <c r="I1015" s="91">
        <v>5211.7176000000009</v>
      </c>
      <c r="J1015" s="92">
        <v>13029.294000000002</v>
      </c>
      <c r="K1015" s="93">
        <v>194570.7904</v>
      </c>
    </row>
    <row r="1016" spans="1:11" x14ac:dyDescent="0.2">
      <c r="A1016" s="88">
        <v>2</v>
      </c>
      <c r="B1016" s="89" t="s">
        <v>324</v>
      </c>
      <c r="C1016" s="89" t="s">
        <v>261</v>
      </c>
      <c r="D1016" s="90">
        <v>276.1739</v>
      </c>
      <c r="E1016" s="91">
        <v>198845.20800000001</v>
      </c>
      <c r="F1016" s="91">
        <v>3314.0868</v>
      </c>
      <c r="G1016" s="91">
        <v>22093.912</v>
      </c>
      <c r="H1016" s="91">
        <v>0</v>
      </c>
      <c r="I1016" s="91">
        <v>6628.1736000000001</v>
      </c>
      <c r="J1016" s="92">
        <v>16570.434000000001</v>
      </c>
      <c r="K1016" s="93">
        <v>247451.81440000003</v>
      </c>
    </row>
    <row r="1017" spans="1:11" x14ac:dyDescent="0.2">
      <c r="A1017" s="88">
        <v>2</v>
      </c>
      <c r="B1017" s="89" t="s">
        <v>325</v>
      </c>
      <c r="C1017" s="89" t="s">
        <v>261</v>
      </c>
      <c r="D1017" s="90">
        <v>403.8424</v>
      </c>
      <c r="E1017" s="91">
        <v>290766.52799999999</v>
      </c>
      <c r="F1017" s="91">
        <v>4846.1088</v>
      </c>
      <c r="G1017" s="91">
        <v>32307.392</v>
      </c>
      <c r="H1017" s="91">
        <v>0</v>
      </c>
      <c r="I1017" s="91">
        <v>9692.2175999999999</v>
      </c>
      <c r="J1017" s="92">
        <v>24230.544000000002</v>
      </c>
      <c r="K1017" s="93">
        <v>361842.79039999994</v>
      </c>
    </row>
    <row r="1018" spans="1:11" x14ac:dyDescent="0.2">
      <c r="A1018" s="88">
        <v>1</v>
      </c>
      <c r="B1018" s="89" t="s">
        <v>326</v>
      </c>
      <c r="C1018" s="89" t="s">
        <v>261</v>
      </c>
      <c r="D1018" s="90">
        <v>465.74540000000002</v>
      </c>
      <c r="E1018" s="91">
        <v>167668.34400000001</v>
      </c>
      <c r="F1018" s="91">
        <v>2794.4723999999997</v>
      </c>
      <c r="G1018" s="91">
        <v>18629.815999999999</v>
      </c>
      <c r="H1018" s="91">
        <v>0</v>
      </c>
      <c r="I1018" s="91">
        <v>5588.9448000000002</v>
      </c>
      <c r="J1018" s="92">
        <v>13972.362000000001</v>
      </c>
      <c r="K1018" s="93">
        <v>208653.93919999999</v>
      </c>
    </row>
    <row r="1019" spans="1:11" x14ac:dyDescent="0.2">
      <c r="A1019" s="88">
        <v>24</v>
      </c>
      <c r="B1019" s="89" t="s">
        <v>327</v>
      </c>
      <c r="C1019" s="89" t="s">
        <v>261</v>
      </c>
      <c r="D1019" s="90">
        <v>465.74540000000002</v>
      </c>
      <c r="E1019" s="91">
        <v>4024040.2560000001</v>
      </c>
      <c r="F1019" s="91">
        <v>67067.337599999999</v>
      </c>
      <c r="G1019" s="91">
        <v>447115.58400000003</v>
      </c>
      <c r="H1019" s="91">
        <v>0</v>
      </c>
      <c r="I1019" s="91">
        <v>134134.6752</v>
      </c>
      <c r="J1019" s="92">
        <v>335336.68800000002</v>
      </c>
      <c r="K1019" s="93">
        <v>5007694.5408000005</v>
      </c>
    </row>
    <row r="1020" spans="1:11" x14ac:dyDescent="0.2">
      <c r="A1020" s="88">
        <v>3</v>
      </c>
      <c r="B1020" s="89" t="s">
        <v>328</v>
      </c>
      <c r="C1020" s="89" t="s">
        <v>261</v>
      </c>
      <c r="D1020" s="90">
        <v>403.8424</v>
      </c>
      <c r="E1020" s="91">
        <v>436149.79200000002</v>
      </c>
      <c r="F1020" s="91">
        <v>7269.1632</v>
      </c>
      <c r="G1020" s="91">
        <v>48461.088000000003</v>
      </c>
      <c r="H1020" s="91">
        <v>0</v>
      </c>
      <c r="I1020" s="91">
        <v>14538.3264</v>
      </c>
      <c r="J1020" s="92">
        <v>36345.815999999999</v>
      </c>
      <c r="K1020" s="93">
        <v>542764.18560000008</v>
      </c>
    </row>
    <row r="1021" spans="1:11" x14ac:dyDescent="0.2">
      <c r="A1021" s="88">
        <v>1</v>
      </c>
      <c r="B1021" s="89" t="s">
        <v>329</v>
      </c>
      <c r="C1021" s="89" t="s">
        <v>261</v>
      </c>
      <c r="D1021" s="90">
        <v>249.78529999999998</v>
      </c>
      <c r="E1021" s="91">
        <v>89922.707999999999</v>
      </c>
      <c r="F1021" s="91">
        <v>1498.7117999999998</v>
      </c>
      <c r="G1021" s="91">
        <v>9991.4119999999984</v>
      </c>
      <c r="H1021" s="91">
        <v>0</v>
      </c>
      <c r="I1021" s="91">
        <v>2997.4235999999996</v>
      </c>
      <c r="J1021" s="92">
        <v>7493.5589999999993</v>
      </c>
      <c r="K1021" s="93">
        <v>111903.81439999999</v>
      </c>
    </row>
    <row r="1022" spans="1:11" x14ac:dyDescent="0.2">
      <c r="A1022" s="88">
        <v>2</v>
      </c>
      <c r="B1022" s="89" t="s">
        <v>330</v>
      </c>
      <c r="C1022" s="89" t="s">
        <v>261</v>
      </c>
      <c r="D1022" s="90">
        <v>357.86</v>
      </c>
      <c r="E1022" s="91">
        <v>257659.2</v>
      </c>
      <c r="F1022" s="91">
        <v>4294.3200000000006</v>
      </c>
      <c r="G1022" s="91">
        <v>28628.800000000003</v>
      </c>
      <c r="H1022" s="91"/>
      <c r="I1022" s="91">
        <v>8588.64</v>
      </c>
      <c r="J1022" s="92">
        <v>21471.600000000002</v>
      </c>
      <c r="K1022" s="93">
        <v>320642.56</v>
      </c>
    </row>
    <row r="1023" spans="1:11" ht="12" thickBot="1" x14ac:dyDescent="0.25">
      <c r="A1023" s="94">
        <v>220</v>
      </c>
      <c r="B1023" s="95" t="s">
        <v>331</v>
      </c>
      <c r="C1023" s="95"/>
      <c r="D1023" s="96">
        <v>43452.443000000043</v>
      </c>
      <c r="E1023" s="96">
        <v>29301056.42400001</v>
      </c>
      <c r="F1023" s="96">
        <v>488350.94039999967</v>
      </c>
      <c r="G1023" s="96">
        <v>3255672.9359999998</v>
      </c>
      <c r="H1023" s="96">
        <v>420420.62545559998</v>
      </c>
      <c r="I1023" s="96">
        <v>808466.33639999956</v>
      </c>
      <c r="J1023" s="96">
        <v>2021165.8410000005</v>
      </c>
      <c r="K1023" s="96">
        <v>36295133.1032556</v>
      </c>
    </row>
  </sheetData>
  <mergeCells count="4">
    <mergeCell ref="A1:I1"/>
    <mergeCell ref="A2:I2"/>
    <mergeCell ref="A4:I4"/>
    <mergeCell ref="A909:K90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2022-04-28T17:01:30Z</dcterms:modified>
</cp:coreProperties>
</file>