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96743344-65D8-4904-96D9-26B05ECD735A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<sst xmlns="http://schemas.openxmlformats.org/spreadsheetml/2006/main" count="856" uniqueCount="600">
  <si>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</si>
  <si>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</si>
  <si>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</si>
  <si>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</si>
  <si>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</si>
  <si>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</si>
  <si>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</si>
  <si>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</si>
  <si>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</si>
  <si>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</si>
  <si>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</si>
  <si>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</si>
  <si>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</si>
  <si>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</si>
  <si>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</si>
  <si>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</si>
  <si>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</si>
  <si>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</si>
  <si>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</si>
  <si>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</si>
  <si>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</si>
  <si>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</si>
  <si>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</si>
  <si>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</si>
  <si>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</si>
  <si>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</si>
  <si>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</si>
  <si>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</si>
  <si>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</si>
  <si>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</si>
  <si>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</si>
  <si>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</si>
  <si>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</si>
  <si>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</si>
  <si>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</si>
  <si>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</si>
  <si>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</si>
  <si>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</si>
  <si>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</si>
  <si>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</si>
  <si>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</si>
  <si>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</si>
  <si>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</si>
  <si>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</si>
  <si>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</si>
  <si>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</si>
  <si>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</si>
  <si>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</si>
  <si>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</si>
  <si>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</si>
  <si>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</si>
  <si>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</si>
  <si>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</si>
  <si>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</si>
  <si>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</si>
  <si>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</si>
  <si>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</si>
  <si>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</si>
  <si>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</si>
  <si>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</si>
  <si>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</si>
  <si>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</si>
  <si>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</si>
  <si>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</si>
  <si>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</si>
  <si>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</si>
  <si>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</si>
  <si>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</si>
  <si>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</si>
  <si>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</si>
  <si>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</si>
  <si>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</si>
  <si>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</si>
  <si>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</si>
  <si>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</si>
  <si>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</si>
  <si>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</si>
  <si>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</si>
  <si>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</si>
  <si>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</si>
  <si>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</si>
  <si>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</si>
  <si>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</si>
  <si>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</si>
  <si>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</si>
  <si>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</si>
  <si>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</si>
  <si>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</si>
  <si>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</si>
  <si>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</si>
  <si>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</si>
  <si>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</si>
  <si>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</si>
  <si>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</si>
  <si>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</si>
  <si>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</si>
  <si>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</si>
  <si>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</si>
  <si>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</si>
  <si>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</si>
  <si>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</si>
  <si>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</si>
  <si>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</si>
  <si>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</si>
  <si>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</si>
  <si>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</si>
  <si>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</si>
  <si>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</si>
  <si>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</si>
  <si>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</si>
  <si>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</si>
  <si>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</si>
  <si>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</si>
  <si>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</si>
  <si>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</si>
  <si>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</si>
  <si>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</si>
  <si>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</si>
  <si>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</si>
  <si>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</si>
  <si>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</si>
  <si>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</si>
  <si>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</si>
  <si>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</si>
  <si>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</si>
  <si>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</si>
  <si>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</si>
  <si>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</si>
  <si>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</si>
  <si>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</si>
  <si>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</si>
  <si>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</si>
  <si>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</si>
  <si>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</si>
  <si>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</si>
  <si>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</si>
  <si>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</si>
  <si>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</si>
  <si>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</si>
  <si>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</si>
  <si>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</si>
  <si>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</si>
  <si>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</si>
  <si>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</si>
  <si>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</si>
  <si>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</si>
  <si>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</si>
  <si>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</si>
  <si>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</si>
  <si>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</si>
  <si>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</si>
  <si>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</si>
  <si>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</si>
  <si>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</si>
  <si>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</si>
  <si>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</si>
  <si>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</si>
  <si>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</si>
  <si>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</si>
  <si>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</si>
  <si>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</si>
  <si>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</si>
  <si>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</si>
  <si>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</si>
  <si>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</si>
  <si>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</si>
  <si>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</si>
  <si>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</si>
  <si>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</si>
  <si>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</si>
  <si>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</si>
  <si>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</si>
  <si>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</si>
  <si>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</si>
  <si>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</si>
  <si>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</si>
  <si>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</si>
  <si>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</si>
  <si>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</si>
  <si>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</si>
  <si>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</si>
  <si>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</si>
  <si>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</si>
  <si>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</si>
  <si>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</si>
  <si>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</si>
  <si>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</si>
  <si>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</si>
  <si>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</si>
  <si>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</si>
  <si>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</si>
  <si>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</si>
  <si>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</si>
  <si>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</si>
  <si>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</si>
  <si>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</si>
  <si>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</si>
  <si>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</si>
  <si>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</si>
  <si>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</si>
  <si>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</si>
  <si>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</si>
  <si>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</si>
  <si>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</si>
  <si>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</si>
  <si>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</si>
  <si>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</si>
  <si>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</si>
  <si>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</si>
  <si>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</si>
  <si>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</si>
  <si>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</si>
  <si>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</si>
  <si>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</si>
  <si>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</si>
  <si>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</si>
  <si>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</si>
  <si>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</si>
  <si>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</si>
  <si>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</si>
  <si>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</si>
  <si>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</si>
  <si>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</si>
  <si>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</si>
  <si>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</si>
  <si>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</si>
  <si>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</si>
  <si>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</si>
  <si>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</si>
  <si>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</si>
  <si>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</si>
  <si>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</si>
  <si>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</si>
  <si>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</si>
  <si>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</si>
  <si>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</si>
  <si>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</si>
  <si>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</si>
  <si>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</si>
  <si>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</si>
  <si>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</si>
  <si>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</si>
  <si>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</si>
  <si>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</si>
  <si>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</si>
  <si>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</si>
  <si>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</si>
  <si>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</si>
  <si>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</si>
  <si>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</si>
  <si>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</si>
  <si>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</si>
  <si>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</si>
  <si>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</si>
  <si>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</si>
  <si>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</si>
  <si>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</si>
  <si>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</si>
  <si>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</si>
  <si>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</si>
  <si>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</si>
  <si>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</si>
  <si>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</si>
  <si>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</si>
  <si>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</si>
  <si>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</si>
  <si>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</si>
  <si>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</si>
  <si>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</si>
  <si>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</si>
  <si>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</si>
  <si>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</si>
  <si>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</si>
  <si>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</si>
  <si>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</si>
  <si>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</si>
  <si>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</si>
  <si>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</si>
  <si>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</si>
  <si>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</si>
  <si>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</si>
  <si>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</si>
  <si>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</si>
  <si>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</si>
  <si>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</si>
  <si>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</si>
  <si>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</si>
  <si>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</si>
  <si>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</si>
  <si>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</si>
  <si>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</si>
  <si>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</si>
  <si>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</si>
  <si>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</si>
  <si>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</si>
  <si>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</si>
  <si>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</si>
  <si>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</si>
  <si>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</si>
  <si>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</si>
  <si>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</si>
  <si>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</si>
  <si>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</si>
  <si>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</si>
  <si>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</si>
  <si>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</si>
  <si>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</si>
  <si>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</si>
  <si>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</si>
  <si>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</si>
  <si>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</si>
  <si>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</si>
  <si>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</si>
  <si>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</si>
  <si>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</si>
  <si>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</si>
  <si>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</si>
  <si>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</si>
  <si>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</si>
  <si>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</si>
  <si>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</si>
  <si>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</si>
  <si>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</si>
  <si>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</si>
  <si>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</si>
  <si>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</si>
  <si>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</si>
  <si>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</si>
  <si>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</si>
  <si>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</si>
  <si>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</si>
  <si>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</si>
  <si>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</si>
  <si>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</si>
  <si>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</si>
  <si>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</si>
  <si>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</si>
  <si>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</si>
  <si>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</si>
  <si>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</si>
  <si>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</si>
  <si>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</si>
  <si>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</si>
  <si>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</si>
  <si>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</si>
  <si>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</si>
  <si>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</si>
  <si>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</si>
  <si>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</si>
  <si>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</si>
  <si>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</si>
  <si>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</si>
  <si>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</si>
  <si>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</si>
  <si>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</si>
  <si>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</si>
  <si>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</si>
  <si>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</si>
  <si>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</si>
  <si>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</si>
  <si>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</si>
  <si>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</si>
  <si>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</si>
  <si>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</si>
  <si>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</si>
  <si>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</si>
  <si>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</si>
  <si>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</si>
  <si>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</si>
  <si>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</si>
  <si>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</si>
  <si>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</si>
  <si>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</si>
  <si>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</si>
  <si>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</si>
  <si>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</si>
  <si>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</si>
  <si>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</si>
  <si>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</si>
  <si>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</si>
  <si>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</si>
  <si>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</si>
  <si>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</si>
  <si>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</si>
  <si>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</si>
  <si>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</si>
  <si>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</si>
  <si>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</si>
  <si>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</si>
  <si>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</si>
  <si>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</si>
  <si>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</si>
  <si>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</si>
  <si>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</si>
  <si>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</si>
  <si>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</si>
  <si>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</si>
  <si>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</si>
  <si>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</si>
  <si>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</si>
  <si>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</si>
  <si>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</si>
  <si>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</si>
  <si>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</si>
  <si>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</si>
  <si>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</si>
  <si>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</si>
  <si>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</si>
  <si>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</si>
  <si>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</si>
  <si>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</si>
  <si>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</si>
  <si>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</si>
  <si>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</si>
  <si>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</si>
  <si>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</si>
  <si>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</si>
  <si>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</si>
  <si>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</si>
  <si>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</si>
  <si>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</si>
  <si>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</si>
  <si>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</si>
  <si>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</si>
  <si>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</si>
  <si>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</si>
  <si>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</si>
  <si>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</si>
  <si>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</si>
  <si>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</si>
  <si>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</si>
  <si>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</si>
  <si>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</si>
  <si>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</si>
  <si>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</si>
  <si>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</si>
  <si>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</si>
  <si>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</si>
  <si>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</si>
  <si>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</si>
  <si>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</si>
  <si>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</si>
  <si>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</si>
  <si>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</si>
  <si>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</si>
  <si>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</si>
  <si>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</si>
  <si>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</si>
  <si>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</si>
  <si>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</si>
  <si>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</si>
  <si>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</si>
  <si>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</si>
  <si>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</si>
  <si>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</si>
  <si>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</si>
  <si>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</si>
  <si>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</si>
  <si>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</si>
  <si>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</si>
  <si>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</si>
  <si>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</si>
  <si>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</si>
  <si>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</si>
  <si>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</si>
  <si>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</si>
  <si>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</si>
  <si>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</si>
  <si>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</si>
  <si>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</si>
  <si>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</si>
  <si>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</si>
  <si>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</si>
  <si>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</si>
  <si>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</si>
  <si>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</si>
  <si>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</si>
  <si>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</si>
  <si>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</si>
  <si>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</si>
  <si>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</si>
  <si>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</si>
  <si>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</si>
  <si>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</si>
  <si>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</si>
  <si>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</si>
  <si>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</si>
  <si>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</si>
  <si>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</si>
  <si>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</si>
  <si>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</si>
  <si>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</si>
  <si>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</si>
  <si>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</si>
  <si>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</si>
  <si>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</si>
  <si>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</si>
  <si>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</si>
  <si>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</si>
  <si>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</si>
  <si>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</si>
  <si>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</si>
  <si>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</si>
  <si>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</si>
  <si>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</si>
  <si>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</si>
  <si>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</si>
  <si>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</si>
  <si>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</si>
  <si>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</si>
  <si>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</si>
  <si>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</si>
  <si>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</si>
  <si>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</si>
  <si>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</si>
  <si>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</si>
  <si>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</si>
  <si>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</si>
  <si>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</si>
  <si>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</si>
  <si>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</si>
  <si>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</si>
  <si>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</si>
  <si>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</si>
  <si>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</si>
  <si>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</si>
  <si>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</si>
  <si>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</si>
  <si>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</si>
  <si>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</si>
  <si>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</si>
  <si>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</si>
  <si>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</si>
  <si>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</si>
  <si>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</si>
  <si>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</si>
  <si>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</si>
  <si>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</si>
  <si>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</si>
  <si>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</si>
  <si>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</si>
  <si>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</si>
  <si>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</si>
  <si>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</si>
  <si>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</si>
  <si>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</si>
  <si>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</si>
  <si>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</si>
  <si>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</si>
  <si>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</si>
  <si>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</si>
  <si>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</si>
  <si>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</si>
  <si>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</si>
  <si>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</si>
  <si>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</si>
  <si>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</si>
  <si>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</si>
  <si>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</si>
  <si>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</si>
  <si>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</si>
  <si>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</si>
  <si>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</si>
  <si>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</si>
  <si>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</si>
  <si>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</si>
  <si>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</si>
  <si>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</si>
  <si>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</si>
  <si>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</si>
  <si>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</si>
  <si>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</si>
  <si>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</si>
  <si>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</si>
  <si>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</si>
  <si>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</si>
  <si>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</si>
  <si>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</si>
  <si>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</si>
  <si>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</si>
  <si>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</si>
  <si>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</si>
  <si>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</si>
  <si>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</si>
  <si>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</si>
  <si>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</si>
  <si>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</si>
  <si>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</si>
  <si>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</si>
  <si>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</si>
  <si>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</si>
  <si>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</si>
  <si>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</si>
  <si>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</si>
  <si>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</si>
  <si>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</si>
  <si>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Tierra Blanca, Guanajuato</t>
  </si>
  <si>
    <t>Del 1 de Enero al 31 de Diciembre de 2025</t>
  </si>
  <si>
    <t xml:space="preserve">Lic. Rómulo García Cabrera                          C.P. Jorge Alejandro Ceballos Briones                                     C. Jorge Humberto Romero Gonzalez
</t>
  </si>
  <si>
    <t xml:space="preserve">        Presidente Municipal                                                Tesorero Municipal                                 Pdte. Com. de Hacienda Patrimonio y Cuenta Publica
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</si>
</sst>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Protection="1">
      <protection locked="0"/>
    </xf>
    <xf numFmtId="0" fontId="9" fillId="0" borderId="0" xfId="8" applyFont="1" applyAlignment="1">
      <alignment wrapText="1"/>
    </xf>
    <xf numFmtId="0" fontId="9" fillId="0" borderId="0" xfId="8" applyFont="1" applyAlignment="1">
      <alignment horizontal="left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5" fillId="0" borderId="0" xfId="0" applyNumberFormat="1" applyFont="1"/>
    <xf numFmtId="0" fontId="17" fillId="0" borderId="0" xfId="3" applyFont="1" applyAlignment="1" applyProtection="1">
      <alignment horizontal="center"/>
      <protection locked="0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8"/>
  <sheetViews>
    <sheetView tabSelected="1" zoomScaleNormal="100" zoomScaleSheetLayoutView="100" workbookViewId="0">
      <pane ySplit="5" topLeftCell="A15" activePane="bottomLeft" state="frozen"/>
      <selection activeCell="A14" sqref="A14:B14"/>
      <selection pane="bottomLeft" activeCell="A47" sqref="A47:C4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4" t="s">
        <v>596</v>
      </c>
      <c r="B1" s="165"/>
      <c r="C1" s="104" t="s">
        <v>495</v>
      </c>
      <c r="D1" s="105">
        <v>2025</v>
      </c>
    </row>
    <row r="2" spans="1:4" ht="16.350000000000001" customHeight="1" x14ac:dyDescent="0.2">
      <c r="A2" s="166" t="s">
        <v>494</v>
      </c>
      <c r="B2" s="167"/>
      <c r="C2" s="10" t="s">
        <v>496</v>
      </c>
      <c r="D2" s="106" t="s">
        <v>501</v>
      </c>
    </row>
    <row r="3" spans="1:4" ht="16.350000000000001" customHeight="1" x14ac:dyDescent="0.2">
      <c r="A3" s="168" t="s">
        <v>597</v>
      </c>
      <c r="B3" s="169"/>
      <c r="C3" s="10" t="s">
        <v>497</v>
      </c>
      <c r="D3" s="107">
        <v>4</v>
      </c>
    </row>
    <row r="4" spans="1:4" ht="16.350000000000001" customHeight="1" x14ac:dyDescent="0.2">
      <c r="A4" s="170" t="s">
        <v>516</v>
      </c>
      <c r="B4" s="171"/>
      <c r="C4" s="171"/>
      <c r="D4" s="17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7" spans="1:2" x14ac:dyDescent="0.2">
      <c r="A47" s="161" t="s">
        <v>598</v>
      </c>
      <c r="B47" s="161"/>
    </row>
    <row r="48" spans="1:2" x14ac:dyDescent="0.2">
      <c r="A48" s="161" t="s">
        <v>599</v>
      </c>
      <c r="B48" s="161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scale="9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7"/>
  <sheetViews>
    <sheetView topLeftCell="A190" zoomScaleNormal="100" workbookViewId="0">
      <selection activeCell="B215" sqref="A215:E219"/>
    </sheetView>
  </sheetViews>
  <sheetFormatPr baseColWidth="10" defaultColWidth="9.140625" defaultRowHeight="11.25" x14ac:dyDescent="0.2"/>
  <cols>
    <col min="1" max="1" width="9" style="14" customWidth="1"/>
    <col min="2" max="2" width="70.7109375" style="14" customWidth="1"/>
    <col min="3" max="3" width="14.7109375" style="14" customWidth="1"/>
    <col min="4" max="4" width="14.42578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7" t="s">
        <v>596</v>
      </c>
      <c r="B1" s="167"/>
      <c r="C1" s="167"/>
      <c r="D1" s="10" t="s">
        <v>498</v>
      </c>
      <c r="E1" s="18">
        <v>2025</v>
      </c>
    </row>
    <row r="2" spans="1:5" s="11" customFormat="1" ht="18.95" customHeight="1" x14ac:dyDescent="0.25">
      <c r="A2" s="167" t="s">
        <v>503</v>
      </c>
      <c r="B2" s="167"/>
      <c r="C2" s="167"/>
      <c r="D2" s="10" t="s">
        <v>499</v>
      </c>
      <c r="E2" s="18" t="s">
        <v>501</v>
      </c>
    </row>
    <row r="3" spans="1:5" s="11" customFormat="1" ht="18.95" customHeight="1" x14ac:dyDescent="0.25">
      <c r="A3" s="167" t="s">
        <v>597</v>
      </c>
      <c r="B3" s="167"/>
      <c r="C3" s="167"/>
      <c r="D3" s="10" t="s">
        <v>500</v>
      </c>
      <c r="E3" s="18">
        <v>4</v>
      </c>
    </row>
    <row r="4" spans="1:5" s="11" customFormat="1" ht="18.95" customHeight="1" x14ac:dyDescent="0.25">
      <c r="A4" s="167" t="s">
        <v>516</v>
      </c>
      <c r="B4" s="167"/>
      <c r="C4" s="16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145053349.72999999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4899792.79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1456271.1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1286800.5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169470.6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2853644.31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388850.39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2270042.67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194751.25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126257.59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126257.59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463619.79000000004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313319.78000000003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150300.01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140153556.94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129451342.94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74592018.140000001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54024687.219999999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834637.58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10702214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10702214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120718392.61000001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86100875.180000007</v>
      </c>
      <c r="D95" s="112">
        <f>C95/$C$94</f>
        <v>0.713237422388174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43479485.390000001</v>
      </c>
      <c r="D96" s="112">
        <f t="shared" ref="D96:D159" si="0">C96/$C$94</f>
        <v>0.36017283240729853</v>
      </c>
      <c r="E96" s="41"/>
    </row>
    <row r="97" spans="1:5" x14ac:dyDescent="0.2">
      <c r="A97" s="43">
        <v>5111</v>
      </c>
      <c r="B97" s="41" t="s">
        <v>280</v>
      </c>
      <c r="C97" s="141">
        <v>34608585.649999999</v>
      </c>
      <c r="D97" s="44">
        <f t="shared" si="0"/>
        <v>0.28668858905211358</v>
      </c>
      <c r="E97" s="41"/>
    </row>
    <row r="98" spans="1:5" x14ac:dyDescent="0.2">
      <c r="A98" s="43">
        <v>5112</v>
      </c>
      <c r="B98" s="41" t="s">
        <v>281</v>
      </c>
      <c r="C98" s="141">
        <v>2276287.69</v>
      </c>
      <c r="D98" s="44">
        <f t="shared" si="0"/>
        <v>1.885617958279075E-2</v>
      </c>
      <c r="E98" s="41"/>
    </row>
    <row r="99" spans="1:5" x14ac:dyDescent="0.2">
      <c r="A99" s="43">
        <v>5113</v>
      </c>
      <c r="B99" s="41" t="s">
        <v>282</v>
      </c>
      <c r="C99" s="141">
        <v>5180512.92</v>
      </c>
      <c r="D99" s="44">
        <f t="shared" si="0"/>
        <v>4.2914031640037417E-2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1414099.13</v>
      </c>
      <c r="D101" s="44">
        <f t="shared" si="0"/>
        <v>1.1714032132356767E-2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13778926.559999999</v>
      </c>
      <c r="D103" s="112">
        <f t="shared" si="0"/>
        <v>0.11414107048720418</v>
      </c>
      <c r="E103" s="41"/>
    </row>
    <row r="104" spans="1:5" x14ac:dyDescent="0.2">
      <c r="A104" s="43">
        <v>5121</v>
      </c>
      <c r="B104" s="41" t="s">
        <v>287</v>
      </c>
      <c r="C104" s="141">
        <v>619797.31999999995</v>
      </c>
      <c r="D104" s="44">
        <f t="shared" si="0"/>
        <v>5.1342409934363011E-3</v>
      </c>
      <c r="E104" s="41"/>
    </row>
    <row r="105" spans="1:5" x14ac:dyDescent="0.2">
      <c r="A105" s="43">
        <v>5122</v>
      </c>
      <c r="B105" s="41" t="s">
        <v>288</v>
      </c>
      <c r="C105" s="141">
        <v>1531114.09</v>
      </c>
      <c r="D105" s="44">
        <f t="shared" si="0"/>
        <v>1.2683353852685132E-2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1246663.93</v>
      </c>
      <c r="D107" s="44">
        <f t="shared" si="0"/>
        <v>1.0327042160241036E-2</v>
      </c>
      <c r="E107" s="41"/>
    </row>
    <row r="108" spans="1:5" x14ac:dyDescent="0.2">
      <c r="A108" s="43">
        <v>5125</v>
      </c>
      <c r="B108" s="41" t="s">
        <v>291</v>
      </c>
      <c r="C108" s="141">
        <v>197279.48</v>
      </c>
      <c r="D108" s="44">
        <f t="shared" si="0"/>
        <v>1.6342122831053821E-3</v>
      </c>
      <c r="E108" s="41"/>
    </row>
    <row r="109" spans="1:5" x14ac:dyDescent="0.2">
      <c r="A109" s="43">
        <v>5126</v>
      </c>
      <c r="B109" s="41" t="s">
        <v>292</v>
      </c>
      <c r="C109" s="141">
        <v>9339627.25</v>
      </c>
      <c r="D109" s="44">
        <f t="shared" si="0"/>
        <v>7.7367061042414254E-2</v>
      </c>
      <c r="E109" s="41"/>
    </row>
    <row r="110" spans="1:5" x14ac:dyDescent="0.2">
      <c r="A110" s="43">
        <v>5127</v>
      </c>
      <c r="B110" s="41" t="s">
        <v>293</v>
      </c>
      <c r="C110" s="141">
        <v>725248.04</v>
      </c>
      <c r="D110" s="44">
        <f t="shared" si="0"/>
        <v>6.0077675350021379E-3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119196.45</v>
      </c>
      <c r="D112" s="44">
        <f t="shared" si="0"/>
        <v>9.8739262031994658E-4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28842463.23</v>
      </c>
      <c r="D113" s="112">
        <f t="shared" si="0"/>
        <v>0.23892351949367127</v>
      </c>
      <c r="E113" s="41"/>
    </row>
    <row r="114" spans="1:5" x14ac:dyDescent="0.2">
      <c r="A114" s="43">
        <v>5131</v>
      </c>
      <c r="B114" s="41" t="s">
        <v>297</v>
      </c>
      <c r="C114" s="141">
        <v>2643137</v>
      </c>
      <c r="D114" s="44">
        <f t="shared" si="0"/>
        <v>2.1895064561860716E-2</v>
      </c>
      <c r="E114" s="41"/>
    </row>
    <row r="115" spans="1:5" x14ac:dyDescent="0.2">
      <c r="A115" s="43">
        <v>5132</v>
      </c>
      <c r="B115" s="41" t="s">
        <v>298</v>
      </c>
      <c r="C115" s="141">
        <v>932844.26</v>
      </c>
      <c r="D115" s="44">
        <f t="shared" si="0"/>
        <v>7.7274410289217641E-3</v>
      </c>
      <c r="E115" s="41"/>
    </row>
    <row r="116" spans="1:5" x14ac:dyDescent="0.2">
      <c r="A116" s="43">
        <v>5133</v>
      </c>
      <c r="B116" s="41" t="s">
        <v>299</v>
      </c>
      <c r="C116" s="141">
        <v>912077.77</v>
      </c>
      <c r="D116" s="44">
        <f t="shared" si="0"/>
        <v>7.5554167867908284E-3</v>
      </c>
      <c r="E116" s="41"/>
    </row>
    <row r="117" spans="1:5" x14ac:dyDescent="0.2">
      <c r="A117" s="43">
        <v>5134</v>
      </c>
      <c r="B117" s="41" t="s">
        <v>300</v>
      </c>
      <c r="C117" s="141">
        <v>385875.17</v>
      </c>
      <c r="D117" s="44">
        <f t="shared" si="0"/>
        <v>3.196490291637921E-3</v>
      </c>
      <c r="E117" s="41"/>
    </row>
    <row r="118" spans="1:5" x14ac:dyDescent="0.2">
      <c r="A118" s="43">
        <v>5135</v>
      </c>
      <c r="B118" s="41" t="s">
        <v>301</v>
      </c>
      <c r="C118" s="141">
        <v>4707382.9000000004</v>
      </c>
      <c r="D118" s="44">
        <f t="shared" si="0"/>
        <v>3.8994744696509917E-2</v>
      </c>
      <c r="E118" s="41"/>
    </row>
    <row r="119" spans="1:5" x14ac:dyDescent="0.2">
      <c r="A119" s="43">
        <v>5136</v>
      </c>
      <c r="B119" s="41" t="s">
        <v>302</v>
      </c>
      <c r="C119" s="141">
        <v>703054.08</v>
      </c>
      <c r="D119" s="44">
        <f t="shared" si="0"/>
        <v>5.8239184999035569E-3</v>
      </c>
      <c r="E119" s="41"/>
    </row>
    <row r="120" spans="1:5" x14ac:dyDescent="0.2">
      <c r="A120" s="43">
        <v>5137</v>
      </c>
      <c r="B120" s="41" t="s">
        <v>303</v>
      </c>
      <c r="C120" s="141">
        <v>1567961.24</v>
      </c>
      <c r="D120" s="44">
        <f t="shared" si="0"/>
        <v>1.2988586130910047E-2</v>
      </c>
      <c r="E120" s="41"/>
    </row>
    <row r="121" spans="1:5" x14ac:dyDescent="0.2">
      <c r="A121" s="43">
        <v>5138</v>
      </c>
      <c r="B121" s="41" t="s">
        <v>304</v>
      </c>
      <c r="C121" s="141">
        <v>15384835.060000001</v>
      </c>
      <c r="D121" s="44">
        <f t="shared" si="0"/>
        <v>0.1274440019235773</v>
      </c>
      <c r="E121" s="41"/>
    </row>
    <row r="122" spans="1:5" x14ac:dyDescent="0.2">
      <c r="A122" s="43">
        <v>5139</v>
      </c>
      <c r="B122" s="41" t="s">
        <v>305</v>
      </c>
      <c r="C122" s="141">
        <v>1605295.75</v>
      </c>
      <c r="D122" s="44">
        <f t="shared" si="0"/>
        <v>1.329785557355923E-2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29330729.780000001</v>
      </c>
      <c r="D123" s="112">
        <f t="shared" si="0"/>
        <v>0.24296819354410717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5530598.7400000002</v>
      </c>
      <c r="D124" s="112">
        <f t="shared" si="0"/>
        <v>4.5814052195571227E-2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5530598.7400000002</v>
      </c>
      <c r="D126" s="44">
        <f t="shared" si="0"/>
        <v>4.5814052195571227E-2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2241212.4500000002</v>
      </c>
      <c r="D130" s="112">
        <f t="shared" si="0"/>
        <v>1.8565625349573647E-2</v>
      </c>
      <c r="E130" s="41"/>
    </row>
    <row r="131" spans="1:5" x14ac:dyDescent="0.2">
      <c r="A131" s="43">
        <v>5231</v>
      </c>
      <c r="B131" s="41" t="s">
        <v>313</v>
      </c>
      <c r="C131" s="141">
        <v>2241212.4500000002</v>
      </c>
      <c r="D131" s="44">
        <f t="shared" si="0"/>
        <v>1.8565625349573647E-2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21558918.59</v>
      </c>
      <c r="D133" s="112">
        <f t="shared" si="0"/>
        <v>0.1785885159989623</v>
      </c>
      <c r="E133" s="41"/>
    </row>
    <row r="134" spans="1:5" x14ac:dyDescent="0.2">
      <c r="A134" s="43">
        <v>5241</v>
      </c>
      <c r="B134" s="41" t="s">
        <v>315</v>
      </c>
      <c r="C134" s="141">
        <v>21558918.59</v>
      </c>
      <c r="D134" s="44">
        <f t="shared" si="0"/>
        <v>0.1785885159989623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5286787.6499999994</v>
      </c>
      <c r="D181" s="112">
        <f t="shared" si="1"/>
        <v>4.3794384067718732E-2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5286787.6499999994</v>
      </c>
      <c r="D182" s="112">
        <f t="shared" si="1"/>
        <v>4.3794384067718732E-2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32375.35</v>
      </c>
      <c r="D185" s="44">
        <f t="shared" si="1"/>
        <v>2.6818904145446768E-4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5252554.5999999996</v>
      </c>
      <c r="D187" s="44">
        <f t="shared" si="1"/>
        <v>4.3510806319043804E-2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1857.7</v>
      </c>
      <c r="D189" s="44">
        <f t="shared" si="1"/>
        <v>1.5388707220461388E-5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6" spans="1:5" x14ac:dyDescent="0.2">
      <c r="A216" s="173"/>
      <c r="B216" s="173"/>
      <c r="C216" s="173"/>
      <c r="D216" s="173"/>
      <c r="E216" s="173"/>
    </row>
    <row r="217" spans="1:5" x14ac:dyDescent="0.2">
      <c r="A217" s="173"/>
      <c r="B217" s="173"/>
      <c r="C217" s="173"/>
      <c r="D217" s="173"/>
      <c r="E217" s="173"/>
    </row>
  </sheetData>
  <sheetProtection formatCells="0" formatColumns="0" formatRows="0" insertColumns="0" insertRows="0" insertHyperlinks="0" deleteColumns="0" deleteRows="0" sort="0" autoFilter="0" pivotTables="0"/>
  <mergeCells count="6">
    <mergeCell ref="A217:E217"/>
    <mergeCell ref="A1:C1"/>
    <mergeCell ref="A2:C2"/>
    <mergeCell ref="A3:C3"/>
    <mergeCell ref="A4:C4"/>
    <mergeCell ref="A216:E216"/>
  </mergeCells>
  <pageMargins left="0.25" right="0.25" top="0.66" bottom="0.46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6"/>
  <sheetViews>
    <sheetView topLeftCell="A139" zoomScale="96" zoomScaleNormal="96" workbookViewId="0">
      <selection activeCell="A175" sqref="A175:F176"/>
    </sheetView>
  </sheetViews>
  <sheetFormatPr baseColWidth="10" defaultColWidth="9.140625" defaultRowHeight="11.25" x14ac:dyDescent="0.2"/>
  <cols>
    <col min="1" max="1" width="10" style="14" customWidth="1"/>
    <col min="2" max="2" width="45.42578125" style="14" customWidth="1"/>
    <col min="3" max="3" width="9.7109375" style="14" customWidth="1"/>
    <col min="4" max="4" width="10.140625" style="14" customWidth="1"/>
    <col min="5" max="5" width="8.5703125" style="14" customWidth="1"/>
    <col min="6" max="6" width="21" style="14" customWidth="1"/>
    <col min="7" max="7" width="13.1406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4" t="s">
        <v>596</v>
      </c>
      <c r="B1" s="175"/>
      <c r="C1" s="175"/>
      <c r="D1" s="175"/>
      <c r="E1" s="175"/>
      <c r="F1" s="175"/>
      <c r="G1" s="10" t="s">
        <v>498</v>
      </c>
      <c r="H1" s="18">
        <v>2025</v>
      </c>
    </row>
    <row r="2" spans="1:8" s="11" customFormat="1" ht="18.95" customHeight="1" x14ac:dyDescent="0.25">
      <c r="A2" s="174" t="s">
        <v>502</v>
      </c>
      <c r="B2" s="175"/>
      <c r="C2" s="175"/>
      <c r="D2" s="175"/>
      <c r="E2" s="175"/>
      <c r="F2" s="175"/>
      <c r="G2" s="10" t="s">
        <v>499</v>
      </c>
      <c r="H2" s="18" t="s">
        <v>501</v>
      </c>
    </row>
    <row r="3" spans="1:8" s="11" customFormat="1" ht="18.95" customHeight="1" x14ac:dyDescent="0.25">
      <c r="A3" s="174" t="s">
        <v>597</v>
      </c>
      <c r="B3" s="175"/>
      <c r="C3" s="175"/>
      <c r="D3" s="175"/>
      <c r="E3" s="175"/>
      <c r="F3" s="175"/>
      <c r="G3" s="10" t="s">
        <v>500</v>
      </c>
      <c r="H3" s="18">
        <v>4</v>
      </c>
    </row>
    <row r="4" spans="1:8" s="11" customFormat="1" ht="18.95" customHeight="1" x14ac:dyDescent="0.25">
      <c r="A4" s="174" t="s">
        <v>516</v>
      </c>
      <c r="B4" s="175"/>
      <c r="C4" s="175"/>
      <c r="D4" s="175"/>
      <c r="E4" s="175"/>
      <c r="F4" s="175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480063.3</v>
      </c>
      <c r="D15" s="143">
        <v>480063.3</v>
      </c>
      <c r="E15" s="143">
        <v>479020.35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48155.199999999997</v>
      </c>
      <c r="D16" s="143">
        <v>48155.199999999997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309623.2</v>
      </c>
      <c r="D20" s="143">
        <v>309623.2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20000</v>
      </c>
      <c r="D21" s="143">
        <v>20000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622187.38</v>
      </c>
      <c r="D23" s="143">
        <v>622187.38</v>
      </c>
      <c r="E23" s="143">
        <v>0</v>
      </c>
      <c r="F23" s="143">
        <v>0</v>
      </c>
      <c r="G23" s="143">
        <v>0</v>
      </c>
    </row>
    <row r="24" spans="1:8" ht="22.5" x14ac:dyDescent="0.2">
      <c r="A24" s="16">
        <v>1131</v>
      </c>
      <c r="B24" s="162" t="s">
        <v>130</v>
      </c>
      <c r="C24" s="143">
        <v>20000</v>
      </c>
      <c r="D24" s="143">
        <v>20000</v>
      </c>
      <c r="E24" s="143">
        <v>0</v>
      </c>
      <c r="F24" s="143">
        <v>0</v>
      </c>
      <c r="G24" s="143">
        <v>0</v>
      </c>
    </row>
    <row r="25" spans="1:8" ht="22.5" x14ac:dyDescent="0.2">
      <c r="A25" s="16">
        <v>1132</v>
      </c>
      <c r="B25" s="162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ht="22.5" x14ac:dyDescent="0.2">
      <c r="A26" s="16">
        <v>1133</v>
      </c>
      <c r="B26" s="163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3605861.42</v>
      </c>
      <c r="D27" s="143">
        <v>3605861.42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17550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17550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356282198.89000005</v>
      </c>
      <c r="D56" s="143">
        <f>SUM(D57:D63)</f>
        <v>32375.35</v>
      </c>
      <c r="E56" s="143">
        <f>SUM(E57:E63)</f>
        <v>453255.07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8238459.6100000003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647507.26</v>
      </c>
      <c r="D59" s="143">
        <v>32375.35</v>
      </c>
      <c r="E59" s="143">
        <v>453255.07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343866355.05000001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3529876.97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43713582.039999999</v>
      </c>
      <c r="D64" s="143">
        <f t="shared" ref="D64:E64" si="0">SUM(D65:D72)</f>
        <v>5252554.5999999996</v>
      </c>
      <c r="E64" s="143">
        <f t="shared" si="0"/>
        <v>18661701.109999999</v>
      </c>
    </row>
    <row r="65" spans="1:9" x14ac:dyDescent="0.2">
      <c r="A65" s="16">
        <v>1241</v>
      </c>
      <c r="B65" s="14" t="s">
        <v>158</v>
      </c>
      <c r="C65" s="143">
        <v>5003018.6900000004</v>
      </c>
      <c r="D65" s="143">
        <v>286119.39</v>
      </c>
      <c r="E65" s="143">
        <v>2639064.54</v>
      </c>
    </row>
    <row r="66" spans="1:9" x14ac:dyDescent="0.2">
      <c r="A66" s="16">
        <v>1242</v>
      </c>
      <c r="B66" s="14" t="s">
        <v>159</v>
      </c>
      <c r="C66" s="143">
        <v>786700.19</v>
      </c>
      <c r="D66" s="143">
        <v>77235.33</v>
      </c>
      <c r="E66" s="143">
        <v>598410.14</v>
      </c>
    </row>
    <row r="67" spans="1:9" x14ac:dyDescent="0.2">
      <c r="A67" s="16">
        <v>1243</v>
      </c>
      <c r="B67" s="14" t="s">
        <v>160</v>
      </c>
      <c r="C67" s="143">
        <v>66905.8</v>
      </c>
      <c r="D67" s="143">
        <v>21500.5</v>
      </c>
      <c r="E67" s="143">
        <v>38172.129999999997</v>
      </c>
    </row>
    <row r="68" spans="1:9" x14ac:dyDescent="0.2">
      <c r="A68" s="16">
        <v>1244</v>
      </c>
      <c r="B68" s="14" t="s">
        <v>161</v>
      </c>
      <c r="C68" s="143">
        <v>19573323.780000001</v>
      </c>
      <c r="D68" s="143">
        <v>1706467.33</v>
      </c>
      <c r="E68" s="143">
        <v>7176659.0300000003</v>
      </c>
    </row>
    <row r="69" spans="1:9" x14ac:dyDescent="0.2">
      <c r="A69" s="16">
        <v>1245</v>
      </c>
      <c r="B69" s="14" t="s">
        <v>162</v>
      </c>
      <c r="C69" s="143">
        <v>48319.27</v>
      </c>
      <c r="D69" s="143">
        <v>1338.64</v>
      </c>
      <c r="E69" s="143">
        <v>12163.18</v>
      </c>
    </row>
    <row r="70" spans="1:9" x14ac:dyDescent="0.2">
      <c r="A70" s="16">
        <v>1246</v>
      </c>
      <c r="B70" s="14" t="s">
        <v>163</v>
      </c>
      <c r="C70" s="143">
        <v>18231334.309999999</v>
      </c>
      <c r="D70" s="143">
        <v>3159893.41</v>
      </c>
      <c r="E70" s="143">
        <v>8197232.0899999999</v>
      </c>
    </row>
    <row r="71" spans="1:9" x14ac:dyDescent="0.2">
      <c r="A71" s="16">
        <v>1247</v>
      </c>
      <c r="B71" s="14" t="s">
        <v>164</v>
      </c>
      <c r="C71" s="143">
        <v>3980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397583.1</v>
      </c>
      <c r="D76" s="143">
        <f>SUM(D77:D81)</f>
        <v>1857.6999999999998</v>
      </c>
      <c r="E76" s="143">
        <f>SUM(E77:E81)</f>
        <v>360273.74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43226.73</v>
      </c>
      <c r="D77" s="143">
        <v>1299.3499999999999</v>
      </c>
      <c r="E77" s="143">
        <v>16103.52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354356.37</v>
      </c>
      <c r="D80" s="143">
        <v>558.35</v>
      </c>
      <c r="E80" s="143">
        <v>344170.22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13102459.02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12822058.369999999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280400.65000000002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7283467.9700000007</v>
      </c>
      <c r="D110" s="143">
        <f>SUM(D111:D119)</f>
        <v>7283467.9700000007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-27155.95</v>
      </c>
      <c r="D111" s="143">
        <f>C111</f>
        <v>-27155.95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369046.87</v>
      </c>
      <c r="D112" s="143">
        <f t="shared" ref="D112:D119" si="1">C112</f>
        <v>369046.87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1597813.22</v>
      </c>
      <c r="D113" s="143">
        <f t="shared" si="1"/>
        <v>1597813.22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2626.18</v>
      </c>
      <c r="D115" s="143">
        <f t="shared" si="1"/>
        <v>2626.18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968741.79</v>
      </c>
      <c r="D117" s="143">
        <f t="shared" si="1"/>
        <v>968741.79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4372395.8600000003</v>
      </c>
      <c r="D119" s="143">
        <f t="shared" si="1"/>
        <v>4372395.8600000003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8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8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8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8" x14ac:dyDescent="0.2">
      <c r="A164" s="117"/>
      <c r="B164" s="117"/>
      <c r="C164" s="117"/>
      <c r="D164" s="117"/>
      <c r="E164" s="117"/>
    </row>
    <row r="165" spans="1:8" x14ac:dyDescent="0.2">
      <c r="A165" s="113" t="s">
        <v>574</v>
      </c>
      <c r="B165" s="113"/>
      <c r="C165" s="113"/>
      <c r="D165" s="113"/>
      <c r="E165" s="113"/>
    </row>
    <row r="166" spans="1:8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8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8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8" x14ac:dyDescent="0.2">
      <c r="A169" s="116">
        <v>2192</v>
      </c>
      <c r="B169" s="117" t="s">
        <v>577</v>
      </c>
      <c r="C169" s="145">
        <v>0</v>
      </c>
      <c r="D169" s="117"/>
    </row>
    <row r="170" spans="1:8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8" x14ac:dyDescent="0.2">
      <c r="A171" s="117"/>
      <c r="B171" s="117"/>
      <c r="C171" s="145"/>
      <c r="D171" s="117"/>
      <c r="E171" s="117"/>
    </row>
    <row r="172" spans="1:8" x14ac:dyDescent="0.2">
      <c r="A172" s="117"/>
      <c r="B172" s="117"/>
      <c r="C172" s="117"/>
      <c r="D172" s="117"/>
      <c r="E172" s="117"/>
    </row>
    <row r="173" spans="1:8" x14ac:dyDescent="0.2">
      <c r="A173" s="117"/>
      <c r="B173" s="117" t="s">
        <v>518</v>
      </c>
      <c r="C173" s="117"/>
      <c r="D173" s="117"/>
      <c r="E173" s="117"/>
    </row>
    <row r="175" spans="1:8" x14ac:dyDescent="0.2">
      <c r="A175" s="173"/>
      <c r="B175" s="173"/>
      <c r="C175" s="173"/>
      <c r="D175" s="173"/>
      <c r="E175" s="173"/>
      <c r="F175" s="173"/>
      <c r="G175" s="161"/>
      <c r="H175" s="161"/>
    </row>
    <row r="176" spans="1:8" x14ac:dyDescent="0.2">
      <c r="A176" s="173"/>
      <c r="B176" s="173"/>
      <c r="C176" s="173"/>
      <c r="D176" s="173"/>
      <c r="E176" s="173"/>
      <c r="F176" s="173"/>
      <c r="G176" s="161"/>
      <c r="H176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A175:F175"/>
    <mergeCell ref="A176:F176"/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workbookViewId="0">
      <selection activeCell="A33" sqref="A33:F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6" t="s">
        <v>596</v>
      </c>
      <c r="B1" s="176"/>
      <c r="C1" s="176"/>
      <c r="D1" s="20" t="s">
        <v>498</v>
      </c>
      <c r="E1" s="21">
        <v>2025</v>
      </c>
    </row>
    <row r="2" spans="1:5" ht="18.95" customHeight="1" x14ac:dyDescent="0.2">
      <c r="A2" s="176" t="s">
        <v>504</v>
      </c>
      <c r="B2" s="176"/>
      <c r="C2" s="176"/>
      <c r="D2" s="20" t="s">
        <v>499</v>
      </c>
      <c r="E2" s="21" t="s">
        <v>501</v>
      </c>
    </row>
    <row r="3" spans="1:5" ht="18.95" customHeight="1" x14ac:dyDescent="0.2">
      <c r="A3" s="176" t="s">
        <v>597</v>
      </c>
      <c r="B3" s="176"/>
      <c r="C3" s="176"/>
      <c r="D3" s="20" t="s">
        <v>500</v>
      </c>
      <c r="E3" s="21">
        <v>4</v>
      </c>
    </row>
    <row r="4" spans="1:5" ht="18.95" customHeight="1" x14ac:dyDescent="0.2">
      <c r="A4" s="176" t="s">
        <v>516</v>
      </c>
      <c r="B4" s="176"/>
      <c r="C4" s="17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18583052.469999999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121036.11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24334957.120000001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358811500.89999998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3" spans="1:6" x14ac:dyDescent="0.2">
      <c r="A33" s="173"/>
      <c r="B33" s="173"/>
      <c r="C33" s="173"/>
      <c r="D33" s="173"/>
      <c r="E33" s="173"/>
      <c r="F33" s="173"/>
    </row>
    <row r="34" spans="1:6" x14ac:dyDescent="0.2">
      <c r="A34" s="173"/>
      <c r="B34" s="173"/>
      <c r="C34" s="173"/>
      <c r="D34" s="173"/>
      <c r="E34" s="173"/>
      <c r="F34" s="173"/>
    </row>
  </sheetData>
  <sheetProtection formatCells="0" formatColumns="0" formatRows="0" insertColumns="0" insertRows="0" insertHyperlinks="0" deleteColumns="0" deleteRows="0" sort="0" autoFilter="0" pivotTables="0"/>
  <mergeCells count="6">
    <mergeCell ref="A34:F34"/>
    <mergeCell ref="A1:C1"/>
    <mergeCell ref="A2:C2"/>
    <mergeCell ref="A3:C3"/>
    <mergeCell ref="A4:C4"/>
    <mergeCell ref="A33:F3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4"/>
  <sheetViews>
    <sheetView topLeftCell="A118" zoomScaleNormal="100" workbookViewId="0">
      <selection activeCell="A143" sqref="A143:F14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13" style="22" customWidth="1"/>
    <col min="4" max="4" width="11.5703125" style="22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6" t="s">
        <v>596</v>
      </c>
      <c r="B1" s="176"/>
      <c r="C1" s="176"/>
      <c r="D1" s="20" t="s">
        <v>498</v>
      </c>
      <c r="E1" s="21">
        <v>2025</v>
      </c>
    </row>
    <row r="2" spans="1:5" s="28" customFormat="1" ht="18.95" customHeight="1" x14ac:dyDescent="0.25">
      <c r="A2" s="176" t="s">
        <v>505</v>
      </c>
      <c r="B2" s="176"/>
      <c r="C2" s="176"/>
      <c r="D2" s="20" t="s">
        <v>499</v>
      </c>
      <c r="E2" s="21" t="s">
        <v>501</v>
      </c>
    </row>
    <row r="3" spans="1:5" s="28" customFormat="1" ht="18.95" customHeight="1" x14ac:dyDescent="0.25">
      <c r="A3" s="176" t="s">
        <v>597</v>
      </c>
      <c r="B3" s="176"/>
      <c r="C3" s="176"/>
      <c r="D3" s="20" t="s">
        <v>500</v>
      </c>
      <c r="E3" s="21">
        <v>4</v>
      </c>
    </row>
    <row r="4" spans="1:5" s="28" customFormat="1" ht="18.95" customHeight="1" x14ac:dyDescent="0.25">
      <c r="A4" s="176" t="s">
        <v>516</v>
      </c>
      <c r="B4" s="176"/>
      <c r="C4" s="17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9971744.3100000005</v>
      </c>
      <c r="D10" s="146">
        <v>17124556.420000002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9971744.3100000005</v>
      </c>
      <c r="D16" s="147">
        <f>SUM(D9:D15)</f>
        <v>17124556.420000002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28384673.73</v>
      </c>
      <c r="D21" s="147">
        <f>SUM(D22:D28)</f>
        <v>62226001.18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27240881.100000001</v>
      </c>
      <c r="D26" s="146">
        <v>62226001.18</v>
      </c>
    </row>
    <row r="27" spans="1:5" x14ac:dyDescent="0.2">
      <c r="A27" s="26">
        <v>1236</v>
      </c>
      <c r="B27" s="22" t="s">
        <v>155</v>
      </c>
      <c r="C27" s="146">
        <v>1143792.6299999999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4310660.1500000004</v>
      </c>
      <c r="D29" s="147">
        <f>SUM(D30:D37)</f>
        <v>12861343.060000001</v>
      </c>
    </row>
    <row r="30" spans="1:5" x14ac:dyDescent="0.2">
      <c r="A30" s="26">
        <v>1241</v>
      </c>
      <c r="B30" s="22" t="s">
        <v>158</v>
      </c>
      <c r="C30" s="146">
        <v>255371.38</v>
      </c>
      <c r="D30" s="146">
        <v>106143.1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29191.4</v>
      </c>
      <c r="D32" s="146">
        <v>30599.96</v>
      </c>
    </row>
    <row r="33" spans="1:5" x14ac:dyDescent="0.2">
      <c r="A33" s="26">
        <v>1244</v>
      </c>
      <c r="B33" s="22" t="s">
        <v>161</v>
      </c>
      <c r="C33" s="146">
        <v>3991000</v>
      </c>
      <c r="D33" s="146">
        <v>2004600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35097.370000000003</v>
      </c>
      <c r="D35" s="146">
        <v>10720000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10358.799999999999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10358.799999999999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32705692.680000003</v>
      </c>
      <c r="D44" s="147">
        <f>D21+D29+D38</f>
        <v>75087344.239999995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24334957.120000001</v>
      </c>
      <c r="D48" s="147">
        <v>-6608133.3099999996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6124821.1199999992</v>
      </c>
      <c r="D49" s="147">
        <f>D54+D66+D94+D97+D50</f>
        <v>40594149.280000001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5286787.6499999994</v>
      </c>
      <c r="D66" s="147">
        <f>D67+D76+D79+D85</f>
        <v>3627393.2899999996</v>
      </c>
    </row>
    <row r="67" spans="1:4" x14ac:dyDescent="0.2">
      <c r="A67" s="26">
        <v>5510</v>
      </c>
      <c r="B67" s="22" t="s">
        <v>358</v>
      </c>
      <c r="C67" s="146">
        <f>SUM(C68:C75)</f>
        <v>5286787.6499999994</v>
      </c>
      <c r="D67" s="146">
        <f>SUM(D68:D75)</f>
        <v>3627393.2899999996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32375.35</v>
      </c>
      <c r="D70" s="146">
        <v>32375.38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5252554.5999999996</v>
      </c>
      <c r="D72" s="146">
        <v>3569137.01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1857.7</v>
      </c>
      <c r="D74" s="146">
        <v>25880.9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33860501.390000001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33860501.390000001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33860501.390000001</v>
      </c>
    </row>
    <row r="97" spans="1:4" x14ac:dyDescent="0.2">
      <c r="A97" s="33">
        <v>2110</v>
      </c>
      <c r="B97" s="85" t="s">
        <v>522</v>
      </c>
      <c r="C97" s="147">
        <f>SUM(C98:C102)</f>
        <v>838033.47</v>
      </c>
      <c r="D97" s="147">
        <f>SUM(D98:D102)</f>
        <v>3106254.6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34482.76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861765.95</v>
      </c>
    </row>
    <row r="100" spans="1:4" x14ac:dyDescent="0.2">
      <c r="A100" s="26">
        <v>2112</v>
      </c>
      <c r="B100" s="22" t="s">
        <v>525</v>
      </c>
      <c r="C100" s="146">
        <v>799753.47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38280</v>
      </c>
      <c r="D101" s="146">
        <v>2210005.89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6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6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6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6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6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6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6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6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6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6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6" x14ac:dyDescent="0.2">
      <c r="A139" s="26"/>
      <c r="B139" s="87" t="s">
        <v>538</v>
      </c>
      <c r="C139" s="147">
        <f>C48+C49-C103-C106</f>
        <v>30459778.240000002</v>
      </c>
      <c r="D139" s="147">
        <f>D48+D49-D103-D106</f>
        <v>33986015.969999999</v>
      </c>
    </row>
    <row r="141" spans="1:6" x14ac:dyDescent="0.2">
      <c r="B141" s="22" t="s">
        <v>518</v>
      </c>
    </row>
    <row r="143" spans="1:6" x14ac:dyDescent="0.2">
      <c r="A143" s="173"/>
      <c r="B143" s="173"/>
      <c r="C143" s="173"/>
      <c r="D143" s="173"/>
      <c r="E143" s="173"/>
      <c r="F143" s="173"/>
    </row>
    <row r="144" spans="1:6" x14ac:dyDescent="0.2">
      <c r="A144" s="173"/>
      <c r="B144" s="173"/>
      <c r="C144" s="173"/>
      <c r="D144" s="173"/>
      <c r="E144" s="173"/>
      <c r="F144" s="173"/>
    </row>
  </sheetData>
  <sheetProtection formatCells="0" formatColumns="0" formatRows="0" insertColumns="0" insertRows="0" insertHyperlinks="0" deleteColumns="0" deleteRows="0" sort="0" autoFilter="0" pivotTables="0"/>
  <mergeCells count="6">
    <mergeCell ref="A144:F144"/>
    <mergeCell ref="A1:C1"/>
    <mergeCell ref="A2:C2"/>
    <mergeCell ref="A3:C3"/>
    <mergeCell ref="A4:C4"/>
    <mergeCell ref="A143:F14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3622047244094491" right="0.23622047244094491" top="0.62" bottom="0.37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showGridLines="0" workbookViewId="0">
      <selection activeCell="B40" sqref="B4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7" t="s">
        <v>596</v>
      </c>
      <c r="B1" s="178"/>
      <c r="C1" s="179"/>
    </row>
    <row r="2" spans="1:3" s="29" customFormat="1" ht="18" customHeight="1" x14ac:dyDescent="0.25">
      <c r="A2" s="180" t="s">
        <v>506</v>
      </c>
      <c r="B2" s="181"/>
      <c r="C2" s="182"/>
    </row>
    <row r="3" spans="1:3" s="29" customFormat="1" ht="18" customHeight="1" x14ac:dyDescent="0.25">
      <c r="A3" s="180" t="s">
        <v>597</v>
      </c>
      <c r="B3" s="181"/>
      <c r="C3" s="182"/>
    </row>
    <row r="4" spans="1:3" s="31" customFormat="1" ht="18" customHeight="1" x14ac:dyDescent="0.2">
      <c r="A4" s="183" t="s">
        <v>507</v>
      </c>
      <c r="B4" s="184"/>
      <c r="C4" s="185"/>
    </row>
    <row r="5" spans="1:3" s="31" customFormat="1" ht="18" customHeight="1" x14ac:dyDescent="0.2">
      <c r="A5" s="186" t="s">
        <v>406</v>
      </c>
      <c r="B5" s="187"/>
      <c r="C5" s="129">
        <v>2025</v>
      </c>
    </row>
    <row r="6" spans="1:3" x14ac:dyDescent="0.2">
      <c r="A6" s="45" t="s">
        <v>435</v>
      </c>
      <c r="B6" s="45"/>
      <c r="C6" s="88">
        <v>145053349.72999999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150300.01</v>
      </c>
    </row>
    <row r="17" spans="1:7" x14ac:dyDescent="0.2">
      <c r="A17" s="56">
        <v>3.1</v>
      </c>
      <c r="B17" s="50" t="s">
        <v>446</v>
      </c>
      <c r="C17" s="90">
        <v>150300.01</v>
      </c>
    </row>
    <row r="18" spans="1:7" x14ac:dyDescent="0.2">
      <c r="A18" s="57">
        <v>3.2</v>
      </c>
      <c r="B18" s="50" t="s">
        <v>444</v>
      </c>
      <c r="C18" s="90">
        <v>0</v>
      </c>
    </row>
    <row r="19" spans="1:7" x14ac:dyDescent="0.2">
      <c r="A19" s="57">
        <v>3.3</v>
      </c>
      <c r="B19" s="52" t="s">
        <v>445</v>
      </c>
      <c r="C19" s="91">
        <v>0</v>
      </c>
    </row>
    <row r="20" spans="1:7" x14ac:dyDescent="0.2">
      <c r="A20" s="46"/>
      <c r="B20" s="58"/>
      <c r="C20" s="59"/>
    </row>
    <row r="21" spans="1:7" x14ac:dyDescent="0.2">
      <c r="A21" s="60" t="s">
        <v>543</v>
      </c>
      <c r="B21" s="60"/>
      <c r="C21" s="88">
        <f>C6+C8-C16</f>
        <v>144903049.72</v>
      </c>
    </row>
    <row r="23" spans="1:7" x14ac:dyDescent="0.2">
      <c r="B23" s="30" t="s">
        <v>518</v>
      </c>
    </row>
    <row r="25" spans="1:7" x14ac:dyDescent="0.2">
      <c r="B25" s="173"/>
      <c r="C25" s="173"/>
      <c r="D25" s="173"/>
      <c r="E25" s="173"/>
      <c r="F25" s="173"/>
      <c r="G25" s="173"/>
    </row>
    <row r="26" spans="1:7" x14ac:dyDescent="0.2">
      <c r="B26" s="173"/>
      <c r="C26" s="173"/>
      <c r="D26" s="173"/>
      <c r="E26" s="173"/>
      <c r="F26" s="173"/>
      <c r="G26" s="173"/>
    </row>
  </sheetData>
  <mergeCells count="7">
    <mergeCell ref="B25:G25"/>
    <mergeCell ref="B26:G26"/>
    <mergeCell ref="A1:C1"/>
    <mergeCell ref="A2:C2"/>
    <mergeCell ref="A3:C3"/>
    <mergeCell ref="A4:C4"/>
    <mergeCell ref="A5:B5"/>
  </mergeCells>
  <pageMargins left="0.25" right="0.25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5"/>
  <sheetViews>
    <sheetView showGridLines="0" workbookViewId="0">
      <selection activeCell="B44" sqref="B44:G4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8" t="s">
        <v>596</v>
      </c>
      <c r="B1" s="189"/>
      <c r="C1" s="190"/>
    </row>
    <row r="2" spans="1:3" s="32" customFormat="1" ht="18.95" customHeight="1" x14ac:dyDescent="0.25">
      <c r="A2" s="191" t="s">
        <v>508</v>
      </c>
      <c r="B2" s="192"/>
      <c r="C2" s="193"/>
    </row>
    <row r="3" spans="1:3" s="32" customFormat="1" ht="18.95" customHeight="1" x14ac:dyDescent="0.25">
      <c r="A3" s="191" t="s">
        <v>597</v>
      </c>
      <c r="B3" s="192"/>
      <c r="C3" s="193"/>
    </row>
    <row r="4" spans="1:3" x14ac:dyDescent="0.2">
      <c r="A4" s="183" t="s">
        <v>507</v>
      </c>
      <c r="B4" s="184"/>
      <c r="C4" s="185"/>
    </row>
    <row r="5" spans="1:3" ht="22.35" customHeight="1" x14ac:dyDescent="0.2">
      <c r="A5" s="194" t="s">
        <v>406</v>
      </c>
      <c r="B5" s="195"/>
      <c r="C5" s="129">
        <v>2025</v>
      </c>
    </row>
    <row r="6" spans="1:3" x14ac:dyDescent="0.2">
      <c r="A6" s="70" t="s">
        <v>448</v>
      </c>
      <c r="B6" s="45"/>
      <c r="C6" s="92">
        <v>150285741.43000001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34854136.469999999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255371.38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29191.4</v>
      </c>
    </row>
    <row r="14" spans="1:3" x14ac:dyDescent="0.2">
      <c r="A14" s="76">
        <v>2.6</v>
      </c>
      <c r="B14" s="63" t="s">
        <v>161</v>
      </c>
      <c r="C14" s="93">
        <v>3991000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35097.370000000003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10358.799999999999</v>
      </c>
    </row>
    <row r="20" spans="1:3" x14ac:dyDescent="0.2">
      <c r="A20" s="76" t="s">
        <v>477</v>
      </c>
      <c r="B20" s="63" t="s">
        <v>452</v>
      </c>
      <c r="C20" s="93">
        <v>28002602.850000001</v>
      </c>
    </row>
    <row r="21" spans="1:3" x14ac:dyDescent="0.2">
      <c r="A21" s="76" t="s">
        <v>478</v>
      </c>
      <c r="B21" s="63" t="s">
        <v>453</v>
      </c>
      <c r="C21" s="93">
        <v>2530514.67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5286787.6500000004</v>
      </c>
    </row>
    <row r="32" spans="1:3" x14ac:dyDescent="0.2">
      <c r="A32" s="76" t="s">
        <v>470</v>
      </c>
      <c r="B32" s="63" t="s">
        <v>358</v>
      </c>
      <c r="C32" s="93">
        <v>5286787.6500000004</v>
      </c>
    </row>
    <row r="33" spans="1:7" x14ac:dyDescent="0.2">
      <c r="A33" s="76" t="s">
        <v>471</v>
      </c>
      <c r="B33" s="63" t="s">
        <v>40</v>
      </c>
      <c r="C33" s="93">
        <v>0</v>
      </c>
    </row>
    <row r="34" spans="1:7" x14ac:dyDescent="0.2">
      <c r="A34" s="76" t="s">
        <v>472</v>
      </c>
      <c r="B34" s="63" t="s">
        <v>368</v>
      </c>
      <c r="C34" s="93">
        <v>0</v>
      </c>
    </row>
    <row r="35" spans="1:7" x14ac:dyDescent="0.2">
      <c r="A35" s="76" t="s">
        <v>473</v>
      </c>
      <c r="B35" s="63" t="s">
        <v>374</v>
      </c>
      <c r="C35" s="93">
        <v>0</v>
      </c>
    </row>
    <row r="36" spans="1:7" x14ac:dyDescent="0.2">
      <c r="A36" s="76" t="s">
        <v>474</v>
      </c>
      <c r="B36" s="63" t="s">
        <v>382</v>
      </c>
      <c r="C36" s="93">
        <v>0</v>
      </c>
    </row>
    <row r="37" spans="1:7" x14ac:dyDescent="0.2">
      <c r="A37" s="76" t="s">
        <v>545</v>
      </c>
      <c r="B37" s="63" t="s">
        <v>593</v>
      </c>
      <c r="C37" s="93">
        <v>0</v>
      </c>
    </row>
    <row r="38" spans="1:7" x14ac:dyDescent="0.2">
      <c r="A38" s="76" t="s">
        <v>546</v>
      </c>
      <c r="B38" s="71" t="s">
        <v>475</v>
      </c>
      <c r="C38" s="95">
        <v>0</v>
      </c>
    </row>
    <row r="39" spans="1:7" x14ac:dyDescent="0.2">
      <c r="A39" s="64"/>
      <c r="B39" s="67"/>
      <c r="C39" s="68"/>
    </row>
    <row r="40" spans="1:7" x14ac:dyDescent="0.2">
      <c r="A40" s="69" t="s">
        <v>544</v>
      </c>
      <c r="B40" s="45"/>
      <c r="C40" s="88">
        <f>C6-C8+C31</f>
        <v>120718392.61000001</v>
      </c>
    </row>
    <row r="42" spans="1:7" x14ac:dyDescent="0.2">
      <c r="B42" s="30" t="s">
        <v>518</v>
      </c>
    </row>
    <row r="44" spans="1:7" x14ac:dyDescent="0.2">
      <c r="B44" s="173"/>
      <c r="C44" s="173"/>
      <c r="D44" s="173"/>
      <c r="E44" s="173"/>
      <c r="F44" s="173"/>
      <c r="G44" s="173"/>
    </row>
    <row r="45" spans="1:7" x14ac:dyDescent="0.2">
      <c r="B45" s="173"/>
      <c r="C45" s="173"/>
      <c r="D45" s="173"/>
      <c r="E45" s="173"/>
      <c r="F45" s="173"/>
      <c r="G45" s="173"/>
    </row>
  </sheetData>
  <mergeCells count="7">
    <mergeCell ref="B44:G44"/>
    <mergeCell ref="B45:G45"/>
    <mergeCell ref="A1:C1"/>
    <mergeCell ref="A2:C2"/>
    <mergeCell ref="A3:C3"/>
    <mergeCell ref="A4:C4"/>
    <mergeCell ref="A5:B5"/>
  </mergeCells>
  <pageMargins left="0.7" right="0.7" top="0.54" bottom="0.51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1"/>
  <sheetViews>
    <sheetView zoomScale="78" workbookViewId="0">
      <selection activeCell="G45" sqref="G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customWidth="1"/>
    <col min="3" max="3" width="12.28515625" style="22" customWidth="1"/>
    <col min="4" max="4" width="14.140625" style="22" customWidth="1"/>
    <col min="5" max="5" width="15.42578125" style="22" customWidth="1"/>
    <col min="6" max="6" width="11.140625" style="22" customWidth="1"/>
    <col min="7" max="7" width="13.7109375" style="22" customWidth="1"/>
    <col min="8" max="10" width="20.42578125" style="22" customWidth="1"/>
    <col min="11" max="16384" width="9.140625" style="22"/>
  </cols>
  <sheetData>
    <row r="1" spans="1:10" ht="18.95" customHeight="1" x14ac:dyDescent="0.2">
      <c r="A1" s="176" t="s">
        <v>596</v>
      </c>
      <c r="B1" s="197"/>
      <c r="C1" s="197"/>
      <c r="D1" s="197"/>
      <c r="E1" s="197"/>
      <c r="F1" s="197"/>
      <c r="G1" s="20" t="s">
        <v>498</v>
      </c>
      <c r="H1" s="21">
        <v>2025</v>
      </c>
    </row>
    <row r="2" spans="1:10" ht="18.95" customHeight="1" x14ac:dyDescent="0.2">
      <c r="A2" s="176" t="s">
        <v>509</v>
      </c>
      <c r="B2" s="197"/>
      <c r="C2" s="197"/>
      <c r="D2" s="197"/>
      <c r="E2" s="197"/>
      <c r="F2" s="197"/>
      <c r="G2" s="20" t="s">
        <v>499</v>
      </c>
      <c r="H2" s="21" t="s">
        <v>501</v>
      </c>
    </row>
    <row r="3" spans="1:10" ht="18.95" customHeight="1" x14ac:dyDescent="0.2">
      <c r="A3" s="198" t="s">
        <v>597</v>
      </c>
      <c r="B3" s="199"/>
      <c r="C3" s="199"/>
      <c r="D3" s="199"/>
      <c r="E3" s="199"/>
      <c r="F3" s="199"/>
      <c r="G3" s="20" t="s">
        <v>500</v>
      </c>
      <c r="H3" s="21">
        <v>4</v>
      </c>
    </row>
    <row r="4" spans="1:10" x14ac:dyDescent="0.2">
      <c r="A4" s="198" t="str">
        <f>'Notas a los Edos Financieros'!A4</f>
        <v>(Cifras en Pesos)</v>
      </c>
      <c r="B4" s="199"/>
      <c r="C4" s="199"/>
      <c r="D4" s="199"/>
      <c r="E4" s="199"/>
      <c r="F4" s="199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6" t="s">
        <v>547</v>
      </c>
      <c r="C39" s="196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200">
        <v>111086793.61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38300738.909999996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145053349.72999999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6" t="s">
        <v>548</v>
      </c>
      <c r="C48" s="196"/>
    </row>
    <row r="49" spans="1:9" x14ac:dyDescent="0.2">
      <c r="B49" s="131" t="s">
        <v>406</v>
      </c>
      <c r="C49" s="130">
        <f>H1</f>
        <v>2025</v>
      </c>
    </row>
    <row r="50" spans="1:9" x14ac:dyDescent="0.2">
      <c r="A50" s="22">
        <v>8210</v>
      </c>
      <c r="B50" s="103" t="s">
        <v>47</v>
      </c>
      <c r="C50" s="160">
        <v>111086793.61</v>
      </c>
    </row>
    <row r="51" spans="1:9" x14ac:dyDescent="0.2">
      <c r="A51" s="22">
        <v>8220</v>
      </c>
      <c r="B51" s="103" t="s">
        <v>46</v>
      </c>
      <c r="C51" s="160">
        <v>0</v>
      </c>
    </row>
    <row r="52" spans="1:9" x14ac:dyDescent="0.2">
      <c r="A52" s="22">
        <v>8230</v>
      </c>
      <c r="B52" s="103" t="s">
        <v>594</v>
      </c>
      <c r="C52" s="160">
        <v>47117311.990000002</v>
      </c>
    </row>
    <row r="53" spans="1:9" x14ac:dyDescent="0.2">
      <c r="A53" s="22">
        <v>8240</v>
      </c>
      <c r="B53" s="103" t="s">
        <v>45</v>
      </c>
      <c r="C53" s="160">
        <v>7273904.4299999997</v>
      </c>
    </row>
    <row r="54" spans="1:9" x14ac:dyDescent="0.2">
      <c r="A54" s="22">
        <v>8250</v>
      </c>
      <c r="B54" s="103" t="s">
        <v>44</v>
      </c>
      <c r="C54" s="160">
        <v>0</v>
      </c>
    </row>
    <row r="55" spans="1:9" x14ac:dyDescent="0.2">
      <c r="A55" s="22">
        <v>8260</v>
      </c>
      <c r="B55" s="103" t="s">
        <v>43</v>
      </c>
      <c r="C55" s="160">
        <v>2986477.26</v>
      </c>
    </row>
    <row r="56" spans="1:9" x14ac:dyDescent="0.2">
      <c r="A56" s="22">
        <v>8270</v>
      </c>
      <c r="B56" s="103" t="s">
        <v>42</v>
      </c>
      <c r="C56" s="160">
        <v>147299264.16999999</v>
      </c>
    </row>
    <row r="58" spans="1:9" x14ac:dyDescent="0.2">
      <c r="B58" s="14" t="s">
        <v>518</v>
      </c>
    </row>
    <row r="60" spans="1:9" ht="12" x14ac:dyDescent="0.2">
      <c r="A60" s="201"/>
      <c r="B60" s="201"/>
      <c r="C60" s="201"/>
      <c r="D60" s="201"/>
      <c r="E60" s="201"/>
      <c r="F60" s="201"/>
      <c r="G60" s="201"/>
      <c r="H60" s="201"/>
      <c r="I60" s="201"/>
    </row>
    <row r="61" spans="1:9" ht="12" x14ac:dyDescent="0.2">
      <c r="A61" s="201"/>
      <c r="B61" s="201"/>
      <c r="C61" s="201"/>
      <c r="D61" s="201"/>
      <c r="E61" s="201"/>
      <c r="F61" s="201"/>
      <c r="G61" s="201"/>
      <c r="H61" s="201"/>
      <c r="I61" s="201"/>
    </row>
  </sheetData>
  <sheetProtection formatCells="0" formatColumns="0" formatRows="0" insertColumns="0" insertRows="0" insertHyperlinks="0" deleteColumns="0" deleteRows="0" sort="0" autoFilter="0" pivotTables="0"/>
  <mergeCells count="8">
    <mergeCell ref="A61:I61"/>
    <mergeCell ref="B48:C48"/>
    <mergeCell ref="A1:F1"/>
    <mergeCell ref="A2:F2"/>
    <mergeCell ref="A3:F3"/>
    <mergeCell ref="B39:C39"/>
    <mergeCell ref="A4:F4"/>
    <mergeCell ref="A60:I60"/>
  </mergeCells>
  <pageMargins left="0.23622047244094491" right="0.23622047244094491" top="0.43" bottom="0.23" header="0.31496062992125984" footer="0.2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2026-02-11T23:36:30Z</cp:lastPrinted>
  <dcterms:created xsi:type="dcterms:W3CDTF">2012-12-11T20:36:24Z</dcterms:created>
  <dcterms:modified xsi:type="dcterms:W3CDTF">2026-02-11T23:38:41Z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