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. CUENTA PÚBLICA Y REPORTES TRIMESTRALES 2018-2021\CUENTAS PUBLICAS 2025\4TO TRIMESTRE\"/>
    </mc:Choice>
  </mc:AlternateContent>
  <xr:revisionPtr revIDLastSave="0" documentId="13_ncr:1_{38B82B6E-5EF4-4845-86E5-8F67CD13D77C}" xr6:coauthVersionLast="47" xr6:coauthVersionMax="47" xr10:uidLastSave="{00000000-0000-0000-0000-000000000000}"/>
  <bookViews>
    <workbookView xWindow="1125" yWindow="240" windowWidth="18885" windowHeight="15330" tabRatio="885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</workbook>
</file>

<file path=xl/calcChain.xml><?xml version="1.0" encoding="utf-8"?>
<calcChain xmlns="http://schemas.openxmlformats.org/spreadsheetml/2006/main">
  <c r="D35" i="4" l="1"/>
  <c r="G35" i="4" s="1"/>
  <c r="D34" i="4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D12" i="4"/>
  <c r="G12" i="4" s="1"/>
  <c r="D37" i="4"/>
  <c r="F38" i="4"/>
  <c r="E38" i="4"/>
  <c r="C38" i="4"/>
  <c r="B38" i="4"/>
  <c r="G37" i="4" l="1"/>
  <c r="D36" i="4"/>
  <c r="G36" i="4" s="1"/>
  <c r="F72" i="4" l="1"/>
  <c r="E72" i="4"/>
  <c r="C72" i="4"/>
  <c r="B72" i="4"/>
  <c r="D70" i="4"/>
  <c r="G70" i="4" s="1"/>
  <c r="D66" i="4"/>
  <c r="G66" i="4" s="1"/>
  <c r="D68" i="4"/>
  <c r="G68" i="4" s="1"/>
  <c r="D64" i="4"/>
  <c r="G64" i="4" s="1"/>
  <c r="D62" i="4"/>
  <c r="G62" i="4" s="1"/>
  <c r="D60" i="4"/>
  <c r="G60" i="4" s="1"/>
  <c r="D58" i="4"/>
  <c r="G58" i="4" s="1"/>
  <c r="D56" i="4"/>
  <c r="G56" i="4" s="1"/>
  <c r="F49" i="4"/>
  <c r="E49" i="4"/>
  <c r="D47" i="4"/>
  <c r="G47" i="4" s="1"/>
  <c r="D46" i="4"/>
  <c r="G46" i="4" s="1"/>
  <c r="D45" i="4"/>
  <c r="G45" i="4" s="1"/>
  <c r="D44" i="4"/>
  <c r="G44" i="4" s="1"/>
  <c r="C49" i="4"/>
  <c r="B49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38" i="4" s="1"/>
  <c r="D38" i="4"/>
  <c r="G72" i="4"/>
  <c r="D72" i="4"/>
  <c r="G49" i="4"/>
  <c r="D49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<sst xmlns="http://schemas.openxmlformats.org/spreadsheetml/2006/main" count="216" uniqueCount="163">
  <si>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</si>
  <si>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</si>
  <si>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</si>
  <si>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</si>
  <si>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</si>
  <si>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</si>
  <si>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</si>
  <si>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</si>
  <si>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</si>
  <si>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</si>
  <si>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</si>
  <si>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</si>
  <si>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</si>
  <si>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</si>
  <si>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</si>
  <si>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</si>
  <si>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</si>
  <si>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</si>
  <si>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</si>
  <si>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</si>
  <si>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</si>
  <si>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</si>
  <si>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</si>
  <si>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</si>
  <si>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</si>
  <si>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</si>
  <si>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</si>
  <si>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</si>
  <si>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</si>
  <si>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</si>
  <si>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</si>
  <si>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</si>
  <si>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</si>
  <si>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</si>
  <si>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</si>
  <si>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</si>
  <si>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</si>
  <si>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</si>
  <si>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</si>
  <si>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</si>
  <si>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</si>
  <si>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</si>
  <si>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</si>
  <si>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</si>
  <si>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</si>
  <si>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</si>
  <si>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</si>
  <si>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</si>
  <si>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</si>
  <si>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</si>
  <si>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</si>
  <si>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</si>
  <si>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</si>
  <si>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</si>
  <si>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</si>
  <si>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</si>
  <si>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</si>
  <si>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</si>
  <si>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</si>
  <si>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</si>
  <si>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</si>
  <si>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</si>
  <si>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</si>
  <si>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</si>
  <si>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</si>
  <si>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</si>
  <si>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</si>
  <si>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</si>
  <si>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</si>
  <si>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</si>
  <si>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</si>
  <si>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</si>
  <si>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</si>
  <si>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</si>
  <si>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</si>
  <si>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</si>
  <si>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</si>
  <si>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</si>
  <si>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</si>
  <si>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</si>
  <si>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</si>
  <si>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</si>
  <si>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</si>
  <si>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</si>
  <si>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</si>
  <si>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</si>
  <si>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</si>
  <si>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</si>
  <si>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</si>
  <si>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</si>
  <si>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</si>
  <si>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</si>
  <si>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</si>
  <si>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</si>
  <si>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</si>
  <si>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</si>
  <si>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</si>
  <si>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</si>
  <si>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</si>
  <si>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</si>
  <si>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</si>
  <si>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</si>
  <si>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</si>
  <si>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</si>
  <si>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</si>
  <si>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</si>
  <si>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</si>
  <si>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</si>
  <si>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</si>
  <si>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</si>
  <si>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</si>
  <si>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</si>
  <si>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</si>
  <si>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</si>
  <si>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</si>
  <si>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</si>
  <si>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</si>
  <si>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</si>
  <si>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</si>
  <si>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</si>
  <si>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</si>
  <si>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</si>
  <si>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</si>
  <si>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</si>
  <si>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</si>
  <si>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</si>
  <si>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</si>
  <si>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</si>
  <si>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Municipio de Tierra Blanca, Guanajuato
Estado Analítico del Ejercicio del Presupuesto de Egresos
Clasificación por Objeto del Gasto (Capítulo y Concepto)
Del 1 de Enero al 31 de Diciembre de 2025
(Cifras en Pesos)</t>
  </si>
  <si>
    <t>Municipio de Tierra Blanca, Guanajuato
Estado Analítico del Ejercicio del Presupuesto de Egresos
Clasificación Económica (por Tipo de Gasto)
Del 1 de Enero al 31 de Diciembre de 2025
(Cifras en Pesos)</t>
  </si>
  <si>
    <t>31111M400010000 PRESIDENCIA MUNICIPAL</t>
  </si>
  <si>
    <t>31111M400030000 OFICINA DE REGIDORES</t>
  </si>
  <si>
    <t>31111M400040000 JURIDICO</t>
  </si>
  <si>
    <t>31111M400060000 SECRETARIA DE AYUNTAMIEN</t>
  </si>
  <si>
    <t>31111M400070100 DIRECCION DE TESORERIA</t>
  </si>
  <si>
    <t>31111M400080000 CONTRALORIA MUNICIPAL</t>
  </si>
  <si>
    <t>31111M400090000 DIRECCION DE OBRAS PUBLI</t>
  </si>
  <si>
    <t>31111M400100000 OFICIALIA MAYOR</t>
  </si>
  <si>
    <t>31111M400110100 DESPACHO SERVICIOS PUBLI</t>
  </si>
  <si>
    <t>31111M400110400 MANTENIMIENTO A RED DE A</t>
  </si>
  <si>
    <t>31111M400120000 DIR RED DE AGUA POTABLE</t>
  </si>
  <si>
    <t>31111M400130000 DIRECCION DE SEGURIDAD P</t>
  </si>
  <si>
    <t>31111M400140000 CASA DE CULTURA</t>
  </si>
  <si>
    <t>31111M400150000 DIRECCION DE DEPORTES</t>
  </si>
  <si>
    <t>31111M400160000 PROTECCION CIVIL</t>
  </si>
  <si>
    <t>31111M400170000 CENTRO TURISTICO DE DESA</t>
  </si>
  <si>
    <t>31111M400180000 DIR UNIDAD MPAL ACCESO A</t>
  </si>
  <si>
    <t>31111M400190100 DESPACHO DESARROLLO SOCI</t>
  </si>
  <si>
    <t>31111M400190200 COORDINACION DE DESARROL</t>
  </si>
  <si>
    <t>31111M400190400 COORDINACION DE COMUNIDA</t>
  </si>
  <si>
    <t>31111M400200000 DIRECCION DE PLANEACION</t>
  </si>
  <si>
    <t>31111M400210000 DIRECCION DE MEDIO AMBIE</t>
  </si>
  <si>
    <t>31111M400220000 DIRECCION DE EDUCACION</t>
  </si>
  <si>
    <t>31111M400230000 COORDINACION MUNICIPAL D</t>
  </si>
  <si>
    <t>31111M400250000 DIRECCION DERECHOS HUMAN</t>
  </si>
  <si>
    <t>31111M400260000 PROC  PROTECCION DE NIÑA</t>
  </si>
  <si>
    <t>31111M400270000 DIVERSIDAD DE GENERO</t>
  </si>
  <si>
    <t>31111M400280000 ARCHIVO MUNICIPAL</t>
  </si>
  <si>
    <t>31111M400290000 JUVENTUDES</t>
  </si>
  <si>
    <t>31111M400110200 SERVICIO MUNICIPAL DE LI</t>
  </si>
  <si>
    <t>31111M400240000 BOMBEROS</t>
  </si>
  <si>
    <t>Municipio de Tierra Blanca, Guanajuato
Estado Analítico del Ejercicio del Presupuesto de Egresos
Clasificación Administrativa
Del 1 de Enero al 31 de Diciembre de 2025
(Cifras en Pesos)</t>
  </si>
  <si>
    <t>Municipio de Tierra Blanca, Guanajuato
Estado Analítico del Ejercicio del Presupuesto de Egresos
Clasificación Funcional (Finalidad y Función)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</si>
</sst>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2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8"/>
  <sheetViews>
    <sheetView showGridLines="0" tabSelected="1" workbookViewId="0">
      <selection activeCell="C80" sqref="C80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6" t="s">
        <v>161</v>
      </c>
      <c r="B1" s="37"/>
      <c r="C1" s="37"/>
      <c r="D1" s="37"/>
      <c r="E1" s="37"/>
      <c r="F1" s="37"/>
      <c r="G1" s="38"/>
    </row>
    <row r="2" spans="1:7" x14ac:dyDescent="0.2">
      <c r="A2" s="19"/>
      <c r="B2" s="39" t="s">
        <v>56</v>
      </c>
      <c r="C2" s="40"/>
      <c r="D2" s="40"/>
      <c r="E2" s="40"/>
      <c r="F2" s="41"/>
      <c r="G2" s="34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5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130</v>
      </c>
      <c r="B5" s="23">
        <v>21644067.449999999</v>
      </c>
      <c r="C5" s="23">
        <v>16306024.539999999</v>
      </c>
      <c r="D5" s="23">
        <f>B5+C5</f>
        <v>37950091.989999995</v>
      </c>
      <c r="E5" s="23">
        <v>37944596.990000002</v>
      </c>
      <c r="F5" s="23">
        <v>37865672.590000004</v>
      </c>
      <c r="G5" s="23">
        <f>D5-E5</f>
        <v>5494.9999999925494</v>
      </c>
    </row>
    <row r="6" spans="1:7" x14ac:dyDescent="0.2">
      <c r="A6" s="14" t="s">
        <v>131</v>
      </c>
      <c r="B6" s="23">
        <v>7395503.2599999998</v>
      </c>
      <c r="C6" s="23">
        <v>-111871.02</v>
      </c>
      <c r="D6" s="23">
        <f t="shared" ref="D6:D11" si="0">B6+C6</f>
        <v>7283632.2400000002</v>
      </c>
      <c r="E6" s="23">
        <v>7283632.2400000002</v>
      </c>
      <c r="F6" s="23">
        <v>7283632.2400000002</v>
      </c>
      <c r="G6" s="23">
        <f t="shared" ref="G6:G11" si="1">D6-E6</f>
        <v>0</v>
      </c>
    </row>
    <row r="7" spans="1:7" x14ac:dyDescent="0.2">
      <c r="A7" s="14" t="s">
        <v>132</v>
      </c>
      <c r="B7" s="23">
        <v>703010.34</v>
      </c>
      <c r="C7" s="23">
        <v>48826.54</v>
      </c>
      <c r="D7" s="23">
        <f t="shared" si="0"/>
        <v>751836.88</v>
      </c>
      <c r="E7" s="23">
        <v>751836.88</v>
      </c>
      <c r="F7" s="23">
        <v>751836.88</v>
      </c>
      <c r="G7" s="23">
        <f t="shared" si="1"/>
        <v>0</v>
      </c>
    </row>
    <row r="8" spans="1:7" x14ac:dyDescent="0.2">
      <c r="A8" s="14" t="s">
        <v>133</v>
      </c>
      <c r="B8" s="23">
        <v>1453592.31</v>
      </c>
      <c r="C8" s="23">
        <v>-25240.37</v>
      </c>
      <c r="D8" s="23">
        <f t="shared" si="0"/>
        <v>1428351.94</v>
      </c>
      <c r="E8" s="23">
        <v>1428351.94</v>
      </c>
      <c r="F8" s="23">
        <v>1428351.94</v>
      </c>
      <c r="G8" s="23">
        <f t="shared" si="1"/>
        <v>0</v>
      </c>
    </row>
    <row r="9" spans="1:7" x14ac:dyDescent="0.2">
      <c r="A9" s="14" t="s">
        <v>134</v>
      </c>
      <c r="B9" s="23">
        <v>12274791.960000001</v>
      </c>
      <c r="C9" s="23">
        <v>1737725.16</v>
      </c>
      <c r="D9" s="23">
        <f t="shared" si="0"/>
        <v>14012517.120000001</v>
      </c>
      <c r="E9" s="23">
        <v>14008361.15</v>
      </c>
      <c r="F9" s="23">
        <v>13852441.560000001</v>
      </c>
      <c r="G9" s="23">
        <f t="shared" si="1"/>
        <v>4155.9700000006706</v>
      </c>
    </row>
    <row r="10" spans="1:7" x14ac:dyDescent="0.2">
      <c r="A10" s="14" t="s">
        <v>135</v>
      </c>
      <c r="B10" s="23">
        <v>1088350.73</v>
      </c>
      <c r="C10" s="23">
        <v>-137145.45000000001</v>
      </c>
      <c r="D10" s="23">
        <f t="shared" si="0"/>
        <v>951205.28</v>
      </c>
      <c r="E10" s="23">
        <v>951205.28</v>
      </c>
      <c r="F10" s="23">
        <v>951205.28</v>
      </c>
      <c r="G10" s="23">
        <f t="shared" si="1"/>
        <v>0</v>
      </c>
    </row>
    <row r="11" spans="1:7" x14ac:dyDescent="0.2">
      <c r="A11" s="14" t="s">
        <v>136</v>
      </c>
      <c r="B11" s="23">
        <v>28293420.350000001</v>
      </c>
      <c r="C11" s="23">
        <v>21082735.25</v>
      </c>
      <c r="D11" s="23">
        <f t="shared" si="0"/>
        <v>49376155.600000001</v>
      </c>
      <c r="E11" s="23">
        <v>42183219.829999998</v>
      </c>
      <c r="F11" s="23">
        <v>39434776.060000002</v>
      </c>
      <c r="G11" s="23">
        <f t="shared" si="1"/>
        <v>7192935.7700000033</v>
      </c>
    </row>
    <row r="12" spans="1:7" x14ac:dyDescent="0.2">
      <c r="A12" s="14" t="s">
        <v>137</v>
      </c>
      <c r="B12" s="23">
        <v>5674606.7999999998</v>
      </c>
      <c r="C12" s="23">
        <v>3463470.12</v>
      </c>
      <c r="D12" s="23">
        <f t="shared" ref="D12" si="2">B12+C12</f>
        <v>9138076.9199999999</v>
      </c>
      <c r="E12" s="23">
        <v>9135930.2400000002</v>
      </c>
      <c r="F12" s="23">
        <v>9132740.7400000002</v>
      </c>
      <c r="G12" s="23">
        <f t="shared" ref="G12" si="3">D12-E12</f>
        <v>2146.679999999702</v>
      </c>
    </row>
    <row r="13" spans="1:7" x14ac:dyDescent="0.2">
      <c r="A13" s="14" t="s">
        <v>138</v>
      </c>
      <c r="B13" s="23">
        <v>5179051.03</v>
      </c>
      <c r="C13" s="23">
        <v>-930555.18</v>
      </c>
      <c r="D13" s="23">
        <f t="shared" ref="D13" si="4">B13+C13</f>
        <v>4248495.8500000006</v>
      </c>
      <c r="E13" s="23">
        <v>4248495.8499999996</v>
      </c>
      <c r="F13" s="23">
        <v>4248495.8499999996</v>
      </c>
      <c r="G13" s="23">
        <f t="shared" ref="G13" si="5">D13-E13</f>
        <v>0</v>
      </c>
    </row>
    <row r="14" spans="1:7" x14ac:dyDescent="0.2">
      <c r="A14" s="14" t="s">
        <v>139</v>
      </c>
      <c r="B14" s="23">
        <v>2149754.33</v>
      </c>
      <c r="C14" s="23">
        <v>524494.41</v>
      </c>
      <c r="D14" s="23">
        <f t="shared" ref="D14" si="6">B14+C14</f>
        <v>2674248.7400000002</v>
      </c>
      <c r="E14" s="23">
        <v>2674248.7400000002</v>
      </c>
      <c r="F14" s="23">
        <v>2674248.7400000002</v>
      </c>
      <c r="G14" s="23">
        <f t="shared" ref="G14" si="7">D14-E14</f>
        <v>0</v>
      </c>
    </row>
    <row r="15" spans="1:7" x14ac:dyDescent="0.2">
      <c r="A15" s="14" t="s">
        <v>140</v>
      </c>
      <c r="B15" s="23">
        <v>2926394.91</v>
      </c>
      <c r="C15" s="23">
        <v>1224198.6499999999</v>
      </c>
      <c r="D15" s="23">
        <f t="shared" ref="D15" si="8">B15+C15</f>
        <v>4150593.56</v>
      </c>
      <c r="E15" s="23">
        <v>4150593.56</v>
      </c>
      <c r="F15" s="23">
        <v>4150593.56</v>
      </c>
      <c r="G15" s="23">
        <f t="shared" ref="G15" si="9">D15-E15</f>
        <v>0</v>
      </c>
    </row>
    <row r="16" spans="1:7" x14ac:dyDescent="0.2">
      <c r="A16" s="14" t="s">
        <v>141</v>
      </c>
      <c r="B16" s="23">
        <v>11907392.85</v>
      </c>
      <c r="C16" s="23">
        <v>-592469.74</v>
      </c>
      <c r="D16" s="23">
        <f t="shared" ref="D16" si="10">B16+C16</f>
        <v>11314923.109999999</v>
      </c>
      <c r="E16" s="23">
        <v>10813751.17</v>
      </c>
      <c r="F16" s="23">
        <v>10813751.17</v>
      </c>
      <c r="G16" s="23">
        <f t="shared" ref="G16" si="11">D16-E16</f>
        <v>501171.93999999948</v>
      </c>
    </row>
    <row r="17" spans="1:7" x14ac:dyDescent="0.2">
      <c r="A17" s="14" t="s">
        <v>142</v>
      </c>
      <c r="B17" s="23">
        <v>1427945.17</v>
      </c>
      <c r="C17" s="23">
        <v>58677.73</v>
      </c>
      <c r="D17" s="23">
        <f t="shared" ref="D17" si="12">B17+C17</f>
        <v>1486622.9</v>
      </c>
      <c r="E17" s="23">
        <v>1341303.8999999999</v>
      </c>
      <c r="F17" s="23">
        <v>1341303.8999999999</v>
      </c>
      <c r="G17" s="23">
        <f t="shared" ref="G17" si="13">D17-E17</f>
        <v>145319</v>
      </c>
    </row>
    <row r="18" spans="1:7" x14ac:dyDescent="0.2">
      <c r="A18" s="14" t="s">
        <v>143</v>
      </c>
      <c r="B18" s="23">
        <v>711599.47</v>
      </c>
      <c r="C18" s="23">
        <v>-60968.74</v>
      </c>
      <c r="D18" s="23">
        <f t="shared" ref="D18" si="14">B18+C18</f>
        <v>650630.73</v>
      </c>
      <c r="E18" s="23">
        <v>650630.72</v>
      </c>
      <c r="F18" s="23">
        <v>650630.72</v>
      </c>
      <c r="G18" s="23">
        <f t="shared" ref="G18" si="15">D18-E18</f>
        <v>1.0000000009313226E-2</v>
      </c>
    </row>
    <row r="19" spans="1:7" x14ac:dyDescent="0.2">
      <c r="A19" s="14" t="s">
        <v>144</v>
      </c>
      <c r="B19" s="23">
        <v>1942852.82</v>
      </c>
      <c r="C19" s="23">
        <v>461776.74</v>
      </c>
      <c r="D19" s="23">
        <f t="shared" ref="D19" si="16">B19+C19</f>
        <v>2404629.56</v>
      </c>
      <c r="E19" s="23">
        <v>2394503.56</v>
      </c>
      <c r="F19" s="23">
        <v>2394503.56</v>
      </c>
      <c r="G19" s="23">
        <f t="shared" ref="G19" si="17">D19-E19</f>
        <v>10126</v>
      </c>
    </row>
    <row r="20" spans="1:7" x14ac:dyDescent="0.2">
      <c r="A20" s="14" t="s">
        <v>145</v>
      </c>
      <c r="B20" s="23">
        <v>412565.47</v>
      </c>
      <c r="C20" s="23">
        <v>204347.45</v>
      </c>
      <c r="D20" s="23">
        <f t="shared" ref="D20" si="18">B20+C20</f>
        <v>616912.91999999993</v>
      </c>
      <c r="E20" s="23">
        <v>616912.92000000004</v>
      </c>
      <c r="F20" s="23">
        <v>616912.92000000004</v>
      </c>
      <c r="G20" s="23">
        <f t="shared" ref="G20" si="19">D20-E20</f>
        <v>0</v>
      </c>
    </row>
    <row r="21" spans="1:7" x14ac:dyDescent="0.2">
      <c r="A21" s="14" t="s">
        <v>146</v>
      </c>
      <c r="B21" s="23">
        <v>171642.69</v>
      </c>
      <c r="C21" s="23">
        <v>-23274.03</v>
      </c>
      <c r="D21" s="23">
        <f t="shared" ref="D21" si="20">B21+C21</f>
        <v>148368.66</v>
      </c>
      <c r="E21" s="23">
        <v>148368.66</v>
      </c>
      <c r="F21" s="23">
        <v>148368.66</v>
      </c>
      <c r="G21" s="23">
        <f t="shared" ref="G21" si="21">D21-E21</f>
        <v>0</v>
      </c>
    </row>
    <row r="22" spans="1:7" x14ac:dyDescent="0.2">
      <c r="A22" s="14" t="s">
        <v>147</v>
      </c>
      <c r="B22" s="23">
        <v>1230940</v>
      </c>
      <c r="C22" s="23">
        <v>-415477.67</v>
      </c>
      <c r="D22" s="23">
        <f t="shared" ref="D22" si="22">B22+C22</f>
        <v>815462.33000000007</v>
      </c>
      <c r="E22" s="23">
        <v>815462.33</v>
      </c>
      <c r="F22" s="23">
        <v>815462.33</v>
      </c>
      <c r="G22" s="23">
        <f t="shared" ref="G22" si="23">D22-E22</f>
        <v>0</v>
      </c>
    </row>
    <row r="23" spans="1:7" x14ac:dyDescent="0.2">
      <c r="A23" s="14" t="s">
        <v>148</v>
      </c>
      <c r="B23" s="23">
        <v>834501.68</v>
      </c>
      <c r="C23" s="23">
        <v>2852269.72</v>
      </c>
      <c r="D23" s="23">
        <f t="shared" ref="D23" si="24">B23+C23</f>
        <v>3686771.4000000004</v>
      </c>
      <c r="E23" s="23">
        <v>3629757.6</v>
      </c>
      <c r="F23" s="23">
        <v>3629757.6</v>
      </c>
      <c r="G23" s="23">
        <f t="shared" ref="G23" si="25">D23-E23</f>
        <v>57013.800000000279</v>
      </c>
    </row>
    <row r="24" spans="1:7" x14ac:dyDescent="0.2">
      <c r="A24" s="14" t="s">
        <v>149</v>
      </c>
      <c r="B24" s="23">
        <v>152949.20000000001</v>
      </c>
      <c r="C24" s="23">
        <v>-149334.79999999999</v>
      </c>
      <c r="D24" s="23">
        <f t="shared" ref="D24" si="26">B24+C24</f>
        <v>3614.4000000000233</v>
      </c>
      <c r="E24" s="23">
        <v>3614.4</v>
      </c>
      <c r="F24" s="23">
        <v>3614.4</v>
      </c>
      <c r="G24" s="23">
        <f t="shared" ref="G24" si="27">D24-E24</f>
        <v>2.319211489520967E-11</v>
      </c>
    </row>
    <row r="25" spans="1:7" x14ac:dyDescent="0.2">
      <c r="A25" s="14" t="s">
        <v>150</v>
      </c>
      <c r="B25" s="23">
        <v>286520.57</v>
      </c>
      <c r="C25" s="23">
        <v>-40687.57</v>
      </c>
      <c r="D25" s="23">
        <f t="shared" ref="D25" si="28">B25+C25</f>
        <v>245833</v>
      </c>
      <c r="E25" s="23">
        <v>245833</v>
      </c>
      <c r="F25" s="23">
        <v>245833</v>
      </c>
      <c r="G25" s="23">
        <f t="shared" ref="G25" si="29">D25-E25</f>
        <v>0</v>
      </c>
    </row>
    <row r="26" spans="1:7" x14ac:dyDescent="0.2">
      <c r="A26" s="14" t="s">
        <v>151</v>
      </c>
      <c r="B26" s="23">
        <v>1015781.95</v>
      </c>
      <c r="C26" s="23">
        <v>547350.82999999996</v>
      </c>
      <c r="D26" s="23">
        <f t="shared" ref="D26" si="30">B26+C26</f>
        <v>1563132.7799999998</v>
      </c>
      <c r="E26" s="23">
        <v>1563132.78</v>
      </c>
      <c r="F26" s="23">
        <v>1563132.78</v>
      </c>
      <c r="G26" s="23">
        <f t="shared" ref="G26" si="31">D26-E26</f>
        <v>0</v>
      </c>
    </row>
    <row r="27" spans="1:7" x14ac:dyDescent="0.2">
      <c r="A27" s="14" t="s">
        <v>152</v>
      </c>
      <c r="B27" s="23">
        <v>601465.24</v>
      </c>
      <c r="C27" s="23">
        <v>-73898.490000000005</v>
      </c>
      <c r="D27" s="23">
        <f t="shared" ref="D27" si="32">B27+C27</f>
        <v>527566.75</v>
      </c>
      <c r="E27" s="23">
        <v>527566.75</v>
      </c>
      <c r="F27" s="23">
        <v>527566.75</v>
      </c>
      <c r="G27" s="23">
        <f t="shared" ref="G27" si="33">D27-E27</f>
        <v>0</v>
      </c>
    </row>
    <row r="28" spans="1:7" x14ac:dyDescent="0.2">
      <c r="A28" s="14" t="s">
        <v>153</v>
      </c>
      <c r="B28" s="23">
        <v>281502.21000000002</v>
      </c>
      <c r="C28" s="23">
        <v>-198371.17</v>
      </c>
      <c r="D28" s="23">
        <f t="shared" ref="D28" si="34">B28+C28</f>
        <v>83131.040000000008</v>
      </c>
      <c r="E28" s="23">
        <v>83131.039999999994</v>
      </c>
      <c r="F28" s="23">
        <v>83131.039999999994</v>
      </c>
      <c r="G28" s="23">
        <f t="shared" ref="G28" si="35">D28-E28</f>
        <v>0</v>
      </c>
    </row>
    <row r="29" spans="1:7" x14ac:dyDescent="0.2">
      <c r="A29" s="14" t="s">
        <v>154</v>
      </c>
      <c r="B29" s="23">
        <v>152949.20000000001</v>
      </c>
      <c r="C29" s="23">
        <v>-89672.56</v>
      </c>
      <c r="D29" s="23">
        <f t="shared" ref="D29" si="36">B29+C29</f>
        <v>63276.640000000014</v>
      </c>
      <c r="E29" s="23">
        <v>63276.639999999999</v>
      </c>
      <c r="F29" s="23">
        <v>63276.639999999999</v>
      </c>
      <c r="G29" s="23">
        <f t="shared" ref="G29" si="37">D29-E29</f>
        <v>0</v>
      </c>
    </row>
    <row r="30" spans="1:7" x14ac:dyDescent="0.2">
      <c r="A30" s="14" t="s">
        <v>155</v>
      </c>
      <c r="B30" s="23">
        <v>710460.9</v>
      </c>
      <c r="C30" s="23">
        <v>87406.44</v>
      </c>
      <c r="D30" s="23">
        <f t="shared" ref="D30" si="38">B30+C30</f>
        <v>797867.34000000008</v>
      </c>
      <c r="E30" s="23">
        <v>797867.34</v>
      </c>
      <c r="F30" s="23">
        <v>797867.34</v>
      </c>
      <c r="G30" s="23">
        <f t="shared" ref="G30" si="39">D30-E30</f>
        <v>0</v>
      </c>
    </row>
    <row r="31" spans="1:7" x14ac:dyDescent="0.2">
      <c r="A31" s="14" t="s">
        <v>156</v>
      </c>
      <c r="B31" s="23">
        <v>171642.69</v>
      </c>
      <c r="C31" s="23">
        <v>245.99</v>
      </c>
      <c r="D31" s="23">
        <f t="shared" ref="D31" si="40">B31+C31</f>
        <v>171888.68</v>
      </c>
      <c r="E31" s="23">
        <v>171888.68</v>
      </c>
      <c r="F31" s="23">
        <v>171888.68</v>
      </c>
      <c r="G31" s="23">
        <f t="shared" ref="G31" si="41">D31-E31</f>
        <v>0</v>
      </c>
    </row>
    <row r="32" spans="1:7" x14ac:dyDescent="0.2">
      <c r="A32" s="14" t="s">
        <v>157</v>
      </c>
      <c r="B32" s="23">
        <v>171642.69</v>
      </c>
      <c r="C32" s="23">
        <v>-24004.91</v>
      </c>
      <c r="D32" s="23">
        <f t="shared" ref="D32" si="42">B32+C32</f>
        <v>147637.78</v>
      </c>
      <c r="E32" s="23">
        <v>147637.78</v>
      </c>
      <c r="F32" s="23">
        <v>147637.78</v>
      </c>
      <c r="G32" s="23">
        <f t="shared" ref="G32" si="43">D32-E32</f>
        <v>0</v>
      </c>
    </row>
    <row r="33" spans="1:7" x14ac:dyDescent="0.2">
      <c r="A33" s="14" t="s">
        <v>158</v>
      </c>
      <c r="B33" s="23">
        <v>119895.34</v>
      </c>
      <c r="C33" s="23">
        <v>-6348.34</v>
      </c>
      <c r="D33" s="23">
        <f t="shared" ref="D33" si="44">B33+C33</f>
        <v>113547</v>
      </c>
      <c r="E33" s="23">
        <v>113547</v>
      </c>
      <c r="F33" s="23">
        <v>113547</v>
      </c>
      <c r="G33" s="23">
        <f t="shared" ref="G33" si="45">D33-E33</f>
        <v>0</v>
      </c>
    </row>
    <row r="34" spans="1:7" x14ac:dyDescent="0.2">
      <c r="A34" s="14" t="s">
        <v>159</v>
      </c>
      <c r="B34" s="23">
        <v>0</v>
      </c>
      <c r="C34" s="23">
        <v>1320126.06</v>
      </c>
      <c r="D34" s="23">
        <f t="shared" ref="D34" si="46">B34+C34</f>
        <v>1320126.06</v>
      </c>
      <c r="E34" s="23">
        <v>1320126.06</v>
      </c>
      <c r="F34" s="23">
        <v>1320126.06</v>
      </c>
      <c r="G34" s="23">
        <f t="shared" ref="G34" si="47">D34-E34</f>
        <v>0</v>
      </c>
    </row>
    <row r="35" spans="1:7" x14ac:dyDescent="0.2">
      <c r="A35" s="14" t="s">
        <v>160</v>
      </c>
      <c r="B35" s="23">
        <v>0</v>
      </c>
      <c r="C35" s="23">
        <v>76956.399999999994</v>
      </c>
      <c r="D35" s="23">
        <f t="shared" ref="D35" si="48">B35+C35</f>
        <v>76956.399999999994</v>
      </c>
      <c r="E35" s="23">
        <v>76956.399999999994</v>
      </c>
      <c r="F35" s="23">
        <v>76956.399999999994</v>
      </c>
      <c r="G35" s="23">
        <f t="shared" ref="G35" si="49">D35-E35</f>
        <v>0</v>
      </c>
    </row>
    <row r="36" spans="1:7" x14ac:dyDescent="0.2">
      <c r="A36" s="14"/>
      <c r="B36" s="23">
        <v>0</v>
      </c>
      <c r="C36" s="23">
        <v>0</v>
      </c>
      <c r="D36" s="23">
        <f t="shared" ref="D36:D37" si="50">B36+C36</f>
        <v>0</v>
      </c>
      <c r="E36" s="23">
        <v>0</v>
      </c>
      <c r="F36" s="23">
        <v>0</v>
      </c>
      <c r="G36" s="23">
        <f t="shared" ref="G36:G37" si="51">D36-E36</f>
        <v>0</v>
      </c>
    </row>
    <row r="37" spans="1:7" x14ac:dyDescent="0.2">
      <c r="A37" s="14"/>
      <c r="B37" s="23">
        <v>0</v>
      </c>
      <c r="C37" s="23">
        <v>0</v>
      </c>
      <c r="D37" s="23">
        <f t="shared" si="50"/>
        <v>0</v>
      </c>
      <c r="E37" s="23">
        <v>0</v>
      </c>
      <c r="F37" s="23">
        <v>0</v>
      </c>
      <c r="G37" s="23">
        <f t="shared" si="51"/>
        <v>0</v>
      </c>
    </row>
    <row r="38" spans="1:7" x14ac:dyDescent="0.2">
      <c r="A38" s="31" t="s">
        <v>122</v>
      </c>
      <c r="B38" s="24">
        <f t="shared" ref="B38:G38" si="52">SUM(B5:B37)</f>
        <v>111086793.60999998</v>
      </c>
      <c r="C38" s="24">
        <f t="shared" si="52"/>
        <v>47117311.98999998</v>
      </c>
      <c r="D38" s="24">
        <f t="shared" si="52"/>
        <v>158204105.60000002</v>
      </c>
      <c r="E38" s="24">
        <f t="shared" si="52"/>
        <v>150285741.42999998</v>
      </c>
      <c r="F38" s="24">
        <f t="shared" si="52"/>
        <v>147299264.17000002</v>
      </c>
      <c r="G38" s="24">
        <f t="shared" si="52"/>
        <v>7918364.1699999962</v>
      </c>
    </row>
    <row r="40" spans="1:7" ht="55.35" customHeight="1" x14ac:dyDescent="0.2">
      <c r="A40" s="36" t="s">
        <v>161</v>
      </c>
      <c r="B40" s="37"/>
      <c r="C40" s="37"/>
      <c r="D40" s="37"/>
      <c r="E40" s="37"/>
      <c r="F40" s="37"/>
      <c r="G40" s="38"/>
    </row>
    <row r="41" spans="1:7" x14ac:dyDescent="0.2">
      <c r="A41" s="19"/>
      <c r="B41" s="39" t="s">
        <v>56</v>
      </c>
      <c r="C41" s="40"/>
      <c r="D41" s="40"/>
      <c r="E41" s="40"/>
      <c r="F41" s="41"/>
      <c r="G41" s="34" t="s">
        <v>55</v>
      </c>
    </row>
    <row r="42" spans="1:7" ht="22.5" x14ac:dyDescent="0.2">
      <c r="A42" s="18" t="s">
        <v>50</v>
      </c>
      <c r="B42" s="2" t="s">
        <v>51</v>
      </c>
      <c r="C42" s="2" t="s">
        <v>114</v>
      </c>
      <c r="D42" s="2" t="s">
        <v>52</v>
      </c>
      <c r="E42" s="2" t="s">
        <v>53</v>
      </c>
      <c r="F42" s="2" t="s">
        <v>54</v>
      </c>
      <c r="G42" s="35"/>
    </row>
    <row r="43" spans="1:7" x14ac:dyDescent="0.2">
      <c r="A43" s="20"/>
      <c r="B43" s="21"/>
      <c r="C43" s="21"/>
      <c r="D43" s="21"/>
      <c r="E43" s="21"/>
      <c r="F43" s="21"/>
      <c r="G43" s="21"/>
    </row>
    <row r="44" spans="1:7" x14ac:dyDescent="0.2">
      <c r="A44" s="15" t="s">
        <v>8</v>
      </c>
      <c r="B44" s="23">
        <v>0</v>
      </c>
      <c r="C44" s="23">
        <v>0</v>
      </c>
      <c r="D44" s="23">
        <f>B44+C44</f>
        <v>0</v>
      </c>
      <c r="E44" s="23">
        <v>0</v>
      </c>
      <c r="F44" s="23">
        <v>0</v>
      </c>
      <c r="G44" s="23">
        <f>D44-E44</f>
        <v>0</v>
      </c>
    </row>
    <row r="45" spans="1:7" x14ac:dyDescent="0.2">
      <c r="A45" s="15" t="s">
        <v>9</v>
      </c>
      <c r="B45" s="23">
        <v>0</v>
      </c>
      <c r="C45" s="23">
        <v>0</v>
      </c>
      <c r="D45" s="23">
        <f t="shared" ref="D45:D47" si="53">B45+C45</f>
        <v>0</v>
      </c>
      <c r="E45" s="23">
        <v>0</v>
      </c>
      <c r="F45" s="23">
        <v>0</v>
      </c>
      <c r="G45" s="23">
        <f t="shared" ref="G45:G47" si="54">D45-E45</f>
        <v>0</v>
      </c>
    </row>
    <row r="46" spans="1:7" x14ac:dyDescent="0.2">
      <c r="A46" s="15" t="s">
        <v>10</v>
      </c>
      <c r="B46" s="23">
        <v>0</v>
      </c>
      <c r="C46" s="23">
        <v>0</v>
      </c>
      <c r="D46" s="23">
        <f t="shared" si="53"/>
        <v>0</v>
      </c>
      <c r="E46" s="23">
        <v>0</v>
      </c>
      <c r="F46" s="23">
        <v>0</v>
      </c>
      <c r="G46" s="23">
        <f t="shared" si="54"/>
        <v>0</v>
      </c>
    </row>
    <row r="47" spans="1:7" x14ac:dyDescent="0.2">
      <c r="A47" s="15" t="s">
        <v>123</v>
      </c>
      <c r="B47" s="23">
        <v>0</v>
      </c>
      <c r="C47" s="23">
        <v>0</v>
      </c>
      <c r="D47" s="23">
        <f t="shared" si="53"/>
        <v>0</v>
      </c>
      <c r="E47" s="23">
        <v>0</v>
      </c>
      <c r="F47" s="23">
        <v>0</v>
      </c>
      <c r="G47" s="23">
        <f t="shared" si="54"/>
        <v>0</v>
      </c>
    </row>
    <row r="48" spans="1:7" x14ac:dyDescent="0.2">
      <c r="A48" s="15"/>
      <c r="B48" s="23"/>
      <c r="C48" s="23"/>
      <c r="D48" s="23"/>
      <c r="E48" s="23"/>
      <c r="F48" s="23"/>
      <c r="G48" s="23"/>
    </row>
    <row r="49" spans="1:7" x14ac:dyDescent="0.2">
      <c r="A49" s="8" t="s">
        <v>122</v>
      </c>
      <c r="B49" s="24">
        <f t="shared" ref="B49:G49" si="55">SUM(B44:B47)</f>
        <v>0</v>
      </c>
      <c r="C49" s="24">
        <f t="shared" si="55"/>
        <v>0</v>
      </c>
      <c r="D49" s="24">
        <f t="shared" si="55"/>
        <v>0</v>
      </c>
      <c r="E49" s="24">
        <f t="shared" si="55"/>
        <v>0</v>
      </c>
      <c r="F49" s="24">
        <f t="shared" si="55"/>
        <v>0</v>
      </c>
      <c r="G49" s="24">
        <f t="shared" si="55"/>
        <v>0</v>
      </c>
    </row>
    <row r="52" spans="1:7" ht="59.45" customHeight="1" x14ac:dyDescent="0.2">
      <c r="A52" s="39" t="s">
        <v>161</v>
      </c>
      <c r="B52" s="40"/>
      <c r="C52" s="40"/>
      <c r="D52" s="40"/>
      <c r="E52" s="40"/>
      <c r="F52" s="40"/>
      <c r="G52" s="41"/>
    </row>
    <row r="53" spans="1:7" x14ac:dyDescent="0.2">
      <c r="A53" s="19"/>
      <c r="B53" s="39" t="s">
        <v>56</v>
      </c>
      <c r="C53" s="40"/>
      <c r="D53" s="40"/>
      <c r="E53" s="40"/>
      <c r="F53" s="41"/>
      <c r="G53" s="34" t="s">
        <v>55</v>
      </c>
    </row>
    <row r="54" spans="1:7" ht="22.5" x14ac:dyDescent="0.2">
      <c r="A54" s="18" t="s">
        <v>50</v>
      </c>
      <c r="B54" s="2" t="s">
        <v>51</v>
      </c>
      <c r="C54" s="2" t="s">
        <v>114</v>
      </c>
      <c r="D54" s="2" t="s">
        <v>52</v>
      </c>
      <c r="E54" s="2" t="s">
        <v>53</v>
      </c>
      <c r="F54" s="2" t="s">
        <v>54</v>
      </c>
      <c r="G54" s="35"/>
    </row>
    <row r="55" spans="1:7" x14ac:dyDescent="0.2">
      <c r="A55" s="20"/>
      <c r="B55" s="21"/>
      <c r="C55" s="21"/>
      <c r="D55" s="21"/>
      <c r="E55" s="21"/>
      <c r="F55" s="21"/>
      <c r="G55" s="21"/>
    </row>
    <row r="56" spans="1:7" x14ac:dyDescent="0.2">
      <c r="A56" s="16" t="s">
        <v>12</v>
      </c>
      <c r="B56" s="23">
        <v>0</v>
      </c>
      <c r="C56" s="23">
        <v>0</v>
      </c>
      <c r="D56" s="23">
        <f t="shared" ref="D56:D68" si="56">B56+C56</f>
        <v>0</v>
      </c>
      <c r="E56" s="23">
        <v>0</v>
      </c>
      <c r="F56" s="23">
        <v>0</v>
      </c>
      <c r="G56" s="23">
        <f t="shared" ref="G56:G68" si="57">D56-E56</f>
        <v>0</v>
      </c>
    </row>
    <row r="57" spans="1:7" x14ac:dyDescent="0.2">
      <c r="A57" s="16"/>
      <c r="B57" s="23"/>
      <c r="C57" s="23"/>
      <c r="D57" s="23"/>
      <c r="E57" s="23"/>
      <c r="F57" s="23"/>
      <c r="G57" s="23"/>
    </row>
    <row r="58" spans="1:7" x14ac:dyDescent="0.2">
      <c r="A58" s="16" t="s">
        <v>11</v>
      </c>
      <c r="B58" s="23">
        <v>0</v>
      </c>
      <c r="C58" s="23">
        <v>0</v>
      </c>
      <c r="D58" s="23">
        <f t="shared" si="56"/>
        <v>0</v>
      </c>
      <c r="E58" s="23">
        <v>0</v>
      </c>
      <c r="F58" s="23">
        <v>0</v>
      </c>
      <c r="G58" s="23">
        <f t="shared" si="57"/>
        <v>0</v>
      </c>
    </row>
    <row r="59" spans="1:7" x14ac:dyDescent="0.2">
      <c r="A59" s="16"/>
      <c r="B59" s="23"/>
      <c r="C59" s="23"/>
      <c r="D59" s="23"/>
      <c r="E59" s="23"/>
      <c r="F59" s="23"/>
      <c r="G59" s="23"/>
    </row>
    <row r="60" spans="1:7" x14ac:dyDescent="0.2">
      <c r="A60" s="16" t="s">
        <v>13</v>
      </c>
      <c r="B60" s="23">
        <v>0</v>
      </c>
      <c r="C60" s="23">
        <v>0</v>
      </c>
      <c r="D60" s="23">
        <f t="shared" si="56"/>
        <v>0</v>
      </c>
      <c r="E60" s="23">
        <v>0</v>
      </c>
      <c r="F60" s="23">
        <v>0</v>
      </c>
      <c r="G60" s="23">
        <f t="shared" si="57"/>
        <v>0</v>
      </c>
    </row>
    <row r="61" spans="1:7" x14ac:dyDescent="0.2">
      <c r="A61" s="16"/>
      <c r="B61" s="23"/>
      <c r="C61" s="23"/>
      <c r="D61" s="23"/>
      <c r="E61" s="23"/>
      <c r="F61" s="23"/>
      <c r="G61" s="23"/>
    </row>
    <row r="62" spans="1:7" x14ac:dyDescent="0.2">
      <c r="A62" s="16" t="s">
        <v>25</v>
      </c>
      <c r="B62" s="23">
        <v>0</v>
      </c>
      <c r="C62" s="23">
        <v>0</v>
      </c>
      <c r="D62" s="23">
        <f t="shared" si="56"/>
        <v>0</v>
      </c>
      <c r="E62" s="23">
        <v>0</v>
      </c>
      <c r="F62" s="23">
        <v>0</v>
      </c>
      <c r="G62" s="23">
        <f t="shared" si="57"/>
        <v>0</v>
      </c>
    </row>
    <row r="63" spans="1:7" x14ac:dyDescent="0.2">
      <c r="A63" s="16"/>
      <c r="B63" s="23"/>
      <c r="C63" s="23"/>
      <c r="D63" s="23"/>
      <c r="E63" s="23"/>
      <c r="F63" s="23"/>
      <c r="G63" s="23"/>
    </row>
    <row r="64" spans="1:7" ht="22.5" x14ac:dyDescent="0.2">
      <c r="A64" s="16" t="s">
        <v>26</v>
      </c>
      <c r="B64" s="23">
        <v>0</v>
      </c>
      <c r="C64" s="23">
        <v>0</v>
      </c>
      <c r="D64" s="23">
        <f t="shared" si="56"/>
        <v>0</v>
      </c>
      <c r="E64" s="23">
        <v>0</v>
      </c>
      <c r="F64" s="23">
        <v>0</v>
      </c>
      <c r="G64" s="23">
        <f t="shared" si="57"/>
        <v>0</v>
      </c>
    </row>
    <row r="65" spans="1:7" x14ac:dyDescent="0.2">
      <c r="A65" s="16"/>
      <c r="B65" s="23"/>
      <c r="C65" s="23"/>
      <c r="D65" s="23"/>
      <c r="E65" s="23"/>
      <c r="F65" s="23"/>
      <c r="G65" s="23"/>
    </row>
    <row r="66" spans="1:7" ht="22.5" x14ac:dyDescent="0.2">
      <c r="A66" s="16" t="s">
        <v>124</v>
      </c>
      <c r="B66" s="23">
        <v>0</v>
      </c>
      <c r="C66" s="23">
        <v>0</v>
      </c>
      <c r="D66" s="23">
        <f t="shared" ref="D66" si="58">B66+C66</f>
        <v>0</v>
      </c>
      <c r="E66" s="23">
        <v>0</v>
      </c>
      <c r="F66" s="23">
        <v>0</v>
      </c>
      <c r="G66" s="23">
        <f t="shared" ref="G66" si="59">D66-E66</f>
        <v>0</v>
      </c>
    </row>
    <row r="67" spans="1:7" x14ac:dyDescent="0.2">
      <c r="A67" s="16"/>
      <c r="B67" s="23"/>
      <c r="C67" s="23"/>
      <c r="D67" s="23"/>
      <c r="E67" s="23"/>
      <c r="F67" s="23"/>
      <c r="G67" s="23"/>
    </row>
    <row r="68" spans="1:7" x14ac:dyDescent="0.2">
      <c r="A68" s="16" t="s">
        <v>14</v>
      </c>
      <c r="B68" s="23">
        <v>0</v>
      </c>
      <c r="C68" s="23">
        <v>0</v>
      </c>
      <c r="D68" s="23">
        <f t="shared" si="56"/>
        <v>0</v>
      </c>
      <c r="E68" s="23">
        <v>0</v>
      </c>
      <c r="F68" s="23">
        <v>0</v>
      </c>
      <c r="G68" s="23">
        <f t="shared" si="57"/>
        <v>0</v>
      </c>
    </row>
    <row r="69" spans="1:7" x14ac:dyDescent="0.2">
      <c r="A69" s="16"/>
      <c r="B69" s="23"/>
      <c r="C69" s="23"/>
      <c r="D69" s="23"/>
      <c r="E69" s="23"/>
      <c r="F69" s="23"/>
      <c r="G69" s="23"/>
    </row>
    <row r="70" spans="1:7" x14ac:dyDescent="0.2">
      <c r="A70" s="16" t="s">
        <v>125</v>
      </c>
      <c r="B70" s="23">
        <v>6000000</v>
      </c>
      <c r="C70" s="23">
        <v>469401.26</v>
      </c>
      <c r="D70" s="23">
        <f t="shared" ref="D70" si="60">B70+C70</f>
        <v>6469401.2599999998</v>
      </c>
      <c r="E70" s="23">
        <v>5530598.7400000002</v>
      </c>
      <c r="F70" s="23">
        <v>5530598.7400000002</v>
      </c>
      <c r="G70" s="23">
        <f t="shared" ref="G70" si="61">D70-E70</f>
        <v>938802.51999999955</v>
      </c>
    </row>
    <row r="71" spans="1:7" x14ac:dyDescent="0.2">
      <c r="A71" s="16"/>
      <c r="B71" s="23"/>
      <c r="C71" s="23"/>
      <c r="D71" s="23"/>
      <c r="E71" s="23"/>
      <c r="F71" s="23"/>
      <c r="G71" s="23"/>
    </row>
    <row r="72" spans="1:7" x14ac:dyDescent="0.2">
      <c r="A72" s="8" t="s">
        <v>122</v>
      </c>
      <c r="B72" s="24">
        <f t="shared" ref="B72:G72" si="62">SUM(B56:B70)</f>
        <v>6000000</v>
      </c>
      <c r="C72" s="24">
        <f t="shared" si="62"/>
        <v>469401.26</v>
      </c>
      <c r="D72" s="24">
        <f t="shared" si="62"/>
        <v>6469401.2599999998</v>
      </c>
      <c r="E72" s="24">
        <f t="shared" si="62"/>
        <v>5530598.7400000002</v>
      </c>
      <c r="F72" s="24">
        <f t="shared" si="62"/>
        <v>5530598.7400000002</v>
      </c>
      <c r="G72" s="24">
        <f t="shared" si="62"/>
        <v>938802.51999999955</v>
      </c>
    </row>
    <row r="74" spans="1:7" x14ac:dyDescent="0.2">
      <c r="A74" s="1" t="s">
        <v>115</v>
      </c>
    </row>
    <row r="77" spans="1:7" s="32" customFormat="1" ht="13.5" customHeight="1" x14ac:dyDescent="0.2">
      <c r="A77" s="33"/>
      <c r="B77" s="33"/>
      <c r="C77" s="33"/>
      <c r="D77" s="33"/>
      <c r="E77" s="33"/>
      <c r="F77" s="33"/>
      <c r="G77" s="33"/>
    </row>
    <row r="78" spans="1:7" s="32" customFormat="1" ht="15.75" customHeight="1" x14ac:dyDescent="0.2">
      <c r="A78" s="33"/>
      <c r="B78" s="33"/>
      <c r="C78" s="33"/>
      <c r="D78" s="33"/>
      <c r="E78" s="33"/>
      <c r="F78" s="33"/>
      <c r="G78" s="33"/>
    </row>
  </sheetData>
  <sheetProtection formatCells="0" formatColumns="0" formatRows="0" insertRows="0" deleteRows="0" autoFilter="0"/>
  <mergeCells count="11">
    <mergeCell ref="A77:G77"/>
    <mergeCell ref="A78:G78"/>
    <mergeCell ref="G2:G3"/>
    <mergeCell ref="A1:G1"/>
    <mergeCell ref="A40:G40"/>
    <mergeCell ref="G53:G54"/>
    <mergeCell ref="G41:G42"/>
    <mergeCell ref="A52:G52"/>
    <mergeCell ref="B2:F2"/>
    <mergeCell ref="B41:F41"/>
    <mergeCell ref="B53:F53"/>
  </mergeCells>
  <printOptions horizontalCentered="1"/>
  <pageMargins left="0.25" right="0.25" top="0.75" bottom="0.75" header="0.3" footer="0.3"/>
  <pageSetup paperSize="141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1"/>
  <sheetViews>
    <sheetView showGridLines="0" zoomScaleNormal="100" workbookViewId="0">
      <selection activeCell="A20" sqref="A20:G2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60" customHeight="1" x14ac:dyDescent="0.2">
      <c r="A1" s="39" t="s">
        <v>129</v>
      </c>
      <c r="B1" s="40"/>
      <c r="C1" s="40"/>
      <c r="D1" s="40"/>
      <c r="E1" s="40"/>
      <c r="F1" s="40"/>
      <c r="G1" s="41"/>
    </row>
    <row r="2" spans="1:7" x14ac:dyDescent="0.2">
      <c r="A2" s="19"/>
      <c r="B2" s="39" t="s">
        <v>56</v>
      </c>
      <c r="C2" s="40"/>
      <c r="D2" s="40"/>
      <c r="E2" s="40"/>
      <c r="F2" s="41"/>
      <c r="G2" s="34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5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9" t="s">
        <v>0</v>
      </c>
      <c r="B5" s="23">
        <v>91161793.609999999</v>
      </c>
      <c r="C5" s="23">
        <v>27612759.23</v>
      </c>
      <c r="D5" s="23">
        <f>B5+C5</f>
        <v>118774552.84</v>
      </c>
      <c r="E5" s="23">
        <v>115431604.95999999</v>
      </c>
      <c r="F5" s="23">
        <v>114593571.48999999</v>
      </c>
      <c r="G5" s="23">
        <f>D5-E5</f>
        <v>3342947.8800000101</v>
      </c>
    </row>
    <row r="6" spans="1:7" x14ac:dyDescent="0.2">
      <c r="A6" s="29"/>
      <c r="B6" s="23"/>
      <c r="C6" s="23"/>
      <c r="D6" s="23"/>
      <c r="E6" s="23"/>
      <c r="F6" s="23"/>
      <c r="G6" s="23"/>
    </row>
    <row r="7" spans="1:7" x14ac:dyDescent="0.2">
      <c r="A7" s="29" t="s">
        <v>1</v>
      </c>
      <c r="B7" s="23">
        <v>19925000</v>
      </c>
      <c r="C7" s="23">
        <v>19504552.760000002</v>
      </c>
      <c r="D7" s="23">
        <f>B7+C7</f>
        <v>39429552.760000005</v>
      </c>
      <c r="E7" s="23">
        <v>34854136.469999999</v>
      </c>
      <c r="F7" s="23">
        <v>32705692.68</v>
      </c>
      <c r="G7" s="23">
        <f>D7-E7</f>
        <v>4575416.2900000066</v>
      </c>
    </row>
    <row r="8" spans="1:7" x14ac:dyDescent="0.2">
      <c r="A8" s="29"/>
      <c r="B8" s="23"/>
      <c r="C8" s="23"/>
      <c r="D8" s="23"/>
      <c r="E8" s="23"/>
      <c r="F8" s="23"/>
      <c r="G8" s="23"/>
    </row>
    <row r="9" spans="1:7" x14ac:dyDescent="0.2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">
      <c r="A10" s="29"/>
      <c r="B10" s="23"/>
      <c r="C10" s="23"/>
      <c r="D10" s="23"/>
      <c r="E10" s="23"/>
      <c r="F10" s="23"/>
      <c r="G10" s="23"/>
    </row>
    <row r="11" spans="1:7" x14ac:dyDescent="0.2">
      <c r="A11" s="29" t="s">
        <v>39</v>
      </c>
      <c r="B11" s="23">
        <v>0</v>
      </c>
      <c r="C11" s="23">
        <v>0</v>
      </c>
      <c r="D11" s="23">
        <f>B11+C11</f>
        <v>0</v>
      </c>
      <c r="E11" s="23">
        <v>0</v>
      </c>
      <c r="F11" s="23">
        <v>0</v>
      </c>
      <c r="G11" s="23">
        <f>D11-E11</f>
        <v>0</v>
      </c>
    </row>
    <row r="12" spans="1:7" x14ac:dyDescent="0.2">
      <c r="A12" s="29"/>
      <c r="B12" s="23"/>
      <c r="C12" s="23"/>
      <c r="D12" s="23"/>
      <c r="E12" s="23"/>
      <c r="F12" s="23"/>
      <c r="G12" s="23"/>
    </row>
    <row r="13" spans="1:7" x14ac:dyDescent="0.2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x14ac:dyDescent="0.2">
      <c r="A15" s="7" t="s">
        <v>122</v>
      </c>
      <c r="B15" s="26">
        <f t="shared" ref="B15:G15" si="0">SUM(B5+B7+B9+B11+B13)</f>
        <v>111086793.61</v>
      </c>
      <c r="C15" s="26">
        <f t="shared" si="0"/>
        <v>47117311.990000002</v>
      </c>
      <c r="D15" s="26">
        <f t="shared" si="0"/>
        <v>158204105.60000002</v>
      </c>
      <c r="E15" s="26">
        <f t="shared" si="0"/>
        <v>150285741.43000001</v>
      </c>
      <c r="F15" s="26">
        <f t="shared" si="0"/>
        <v>147299264.16999999</v>
      </c>
      <c r="G15" s="26">
        <f t="shared" si="0"/>
        <v>7918364.1700000167</v>
      </c>
    </row>
    <row r="18" spans="1:7" x14ac:dyDescent="0.2">
      <c r="A18" s="1" t="s">
        <v>115</v>
      </c>
    </row>
    <row r="20" spans="1:7" ht="12" x14ac:dyDescent="0.2">
      <c r="A20" s="33"/>
      <c r="B20" s="33"/>
      <c r="C20" s="33"/>
      <c r="D20" s="33"/>
      <c r="E20" s="33"/>
      <c r="F20" s="33"/>
      <c r="G20" s="33"/>
    </row>
    <row r="21" spans="1:7" ht="12" x14ac:dyDescent="0.2">
      <c r="A21" s="33"/>
      <c r="B21" s="33"/>
      <c r="C21" s="33"/>
      <c r="D21" s="33"/>
      <c r="E21" s="33"/>
      <c r="F21" s="33"/>
      <c r="G21" s="33"/>
    </row>
  </sheetData>
  <sheetProtection formatCells="0" formatColumns="0" formatRows="0" autoFilter="0"/>
  <mergeCells count="5">
    <mergeCell ref="G2:G3"/>
    <mergeCell ref="A1:G1"/>
    <mergeCell ref="B2:F2"/>
    <mergeCell ref="A20:G20"/>
    <mergeCell ref="A21:G21"/>
  </mergeCells>
  <printOptions horizontalCentered="1"/>
  <pageMargins left="0.25" right="0.25" top="0.75" bottom="0.75" header="0.3" footer="0.3"/>
  <pageSetup paperSize="14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showGridLines="0" topLeftCell="A43" workbookViewId="0">
      <selection activeCell="A80" sqref="A80:G81"/>
    </sheetView>
  </sheetViews>
  <sheetFormatPr baseColWidth="10" defaultColWidth="12" defaultRowHeight="11.25" x14ac:dyDescent="0.2"/>
  <cols>
    <col min="1" max="1" width="75" style="1" customWidth="1"/>
    <col min="2" max="2" width="21.6640625" style="1" customWidth="1"/>
    <col min="3" max="3" width="23.5" style="1" customWidth="1"/>
    <col min="4" max="4" width="21.1640625" style="1" customWidth="1"/>
    <col min="5" max="5" width="18.33203125" style="1" customWidth="1"/>
    <col min="6" max="6" width="19.6640625" style="1" customWidth="1"/>
    <col min="7" max="7" width="20.33203125" style="1" customWidth="1"/>
    <col min="8" max="16384" width="12" style="1"/>
  </cols>
  <sheetData>
    <row r="1" spans="1:8" ht="60.6" customHeight="1" x14ac:dyDescent="0.2">
      <c r="A1" s="40" t="s">
        <v>128</v>
      </c>
      <c r="B1" s="40"/>
      <c r="C1" s="40"/>
      <c r="D1" s="40"/>
      <c r="E1" s="40"/>
      <c r="F1" s="40"/>
      <c r="G1" s="41"/>
    </row>
    <row r="2" spans="1:8" x14ac:dyDescent="0.2">
      <c r="A2" s="19"/>
      <c r="B2" s="39" t="s">
        <v>56</v>
      </c>
      <c r="C2" s="40"/>
      <c r="D2" s="40"/>
      <c r="E2" s="40"/>
      <c r="F2" s="41"/>
      <c r="G2" s="34" t="s">
        <v>55</v>
      </c>
    </row>
    <row r="3" spans="1:8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5"/>
    </row>
    <row r="4" spans="1:8" x14ac:dyDescent="0.2">
      <c r="A4" s="9" t="s">
        <v>57</v>
      </c>
      <c r="B4" s="27">
        <f>SUM(B5:B11)</f>
        <v>50249548.389999993</v>
      </c>
      <c r="C4" s="27">
        <f>SUM(C5:C11)</f>
        <v>-6202296.9199999999</v>
      </c>
      <c r="D4" s="27">
        <f>B4+C4</f>
        <v>44047251.469999991</v>
      </c>
      <c r="E4" s="27">
        <f>SUM(E5:E11)</f>
        <v>43480515.43</v>
      </c>
      <c r="F4" s="27">
        <f>SUM(F5:F11)</f>
        <v>43480515.43</v>
      </c>
      <c r="G4" s="27">
        <f>D4-E4</f>
        <v>566736.03999999166</v>
      </c>
    </row>
    <row r="5" spans="1:8" x14ac:dyDescent="0.2">
      <c r="A5" s="11" t="s">
        <v>61</v>
      </c>
      <c r="B5" s="23">
        <v>37824166.409999996</v>
      </c>
      <c r="C5" s="23">
        <v>-3209228.37</v>
      </c>
      <c r="D5" s="23">
        <f t="shared" ref="D5:D68" si="0">B5+C5</f>
        <v>34614938.039999999</v>
      </c>
      <c r="E5" s="23">
        <v>34608585.649999999</v>
      </c>
      <c r="F5" s="23">
        <v>34608585.649999999</v>
      </c>
      <c r="G5" s="23">
        <f t="shared" ref="G5:G68" si="1">D5-E5</f>
        <v>6352.390000000596</v>
      </c>
      <c r="H5" s="6">
        <v>1100</v>
      </c>
    </row>
    <row r="6" spans="1:8" x14ac:dyDescent="0.2">
      <c r="A6" s="11" t="s">
        <v>62</v>
      </c>
      <c r="B6" s="23">
        <v>1050000</v>
      </c>
      <c r="C6" s="23">
        <v>1286262.69</v>
      </c>
      <c r="D6" s="23">
        <f t="shared" si="0"/>
        <v>2336262.69</v>
      </c>
      <c r="E6" s="23">
        <v>2276287.69</v>
      </c>
      <c r="F6" s="23">
        <v>2276287.69</v>
      </c>
      <c r="G6" s="23">
        <f t="shared" si="1"/>
        <v>59975</v>
      </c>
      <c r="H6" s="6">
        <v>1200</v>
      </c>
    </row>
    <row r="7" spans="1:8" x14ac:dyDescent="0.2">
      <c r="A7" s="11" t="s">
        <v>63</v>
      </c>
      <c r="B7" s="23">
        <v>6107729.6200000001</v>
      </c>
      <c r="C7" s="23">
        <v>-927216.7</v>
      </c>
      <c r="D7" s="23">
        <f t="shared" si="0"/>
        <v>5180512.92</v>
      </c>
      <c r="E7" s="23">
        <v>5180512.92</v>
      </c>
      <c r="F7" s="23">
        <v>5180512.92</v>
      </c>
      <c r="G7" s="23">
        <f t="shared" si="1"/>
        <v>0</v>
      </c>
      <c r="H7" s="6">
        <v>1300</v>
      </c>
    </row>
    <row r="8" spans="1:8" x14ac:dyDescent="0.2">
      <c r="A8" s="11" t="s">
        <v>33</v>
      </c>
      <c r="B8" s="23">
        <v>250000</v>
      </c>
      <c r="C8" s="23">
        <v>-250000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  <c r="H8" s="6">
        <v>1400</v>
      </c>
    </row>
    <row r="9" spans="1:8" x14ac:dyDescent="0.2">
      <c r="A9" s="11" t="s">
        <v>64</v>
      </c>
      <c r="B9" s="23">
        <v>5017652.3600000003</v>
      </c>
      <c r="C9" s="23">
        <v>-3102114.54</v>
      </c>
      <c r="D9" s="23">
        <f t="shared" si="0"/>
        <v>1915537.8200000003</v>
      </c>
      <c r="E9" s="23">
        <v>1415129.17</v>
      </c>
      <c r="F9" s="23">
        <v>1415129.17</v>
      </c>
      <c r="G9" s="23">
        <f t="shared" si="1"/>
        <v>500408.65000000037</v>
      </c>
      <c r="H9" s="6">
        <v>1500</v>
      </c>
    </row>
    <row r="10" spans="1:8" x14ac:dyDescent="0.2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65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x14ac:dyDescent="0.2">
      <c r="A12" s="9" t="s">
        <v>117</v>
      </c>
      <c r="B12" s="28">
        <f>SUM(B13:B21)</f>
        <v>11570740.890000001</v>
      </c>
      <c r="C12" s="28">
        <f>SUM(C13:C21)</f>
        <v>2207258.7800000003</v>
      </c>
      <c r="D12" s="28">
        <f t="shared" si="0"/>
        <v>13777999.670000002</v>
      </c>
      <c r="E12" s="28">
        <f>SUM(E13:E21)</f>
        <v>13777896.52</v>
      </c>
      <c r="F12" s="28">
        <f>SUM(F13:F21)</f>
        <v>13777896.52</v>
      </c>
      <c r="G12" s="28">
        <f t="shared" si="1"/>
        <v>103.15000000223517</v>
      </c>
      <c r="H12" s="10">
        <v>0</v>
      </c>
    </row>
    <row r="13" spans="1:8" x14ac:dyDescent="0.2">
      <c r="A13" s="11" t="s">
        <v>66</v>
      </c>
      <c r="B13" s="23">
        <v>900000</v>
      </c>
      <c r="C13" s="23">
        <v>-280202.68</v>
      </c>
      <c r="D13" s="23">
        <f t="shared" si="0"/>
        <v>619797.32000000007</v>
      </c>
      <c r="E13" s="23">
        <v>619797.31999999995</v>
      </c>
      <c r="F13" s="23">
        <v>619797.31999999995</v>
      </c>
      <c r="G13" s="23">
        <f t="shared" si="1"/>
        <v>0</v>
      </c>
      <c r="H13" s="6">
        <v>2100</v>
      </c>
    </row>
    <row r="14" spans="1:8" x14ac:dyDescent="0.2">
      <c r="A14" s="11" t="s">
        <v>67</v>
      </c>
      <c r="B14" s="23">
        <v>1085000</v>
      </c>
      <c r="C14" s="23">
        <v>446114.09</v>
      </c>
      <c r="D14" s="23">
        <f t="shared" si="0"/>
        <v>1531114.09</v>
      </c>
      <c r="E14" s="23">
        <v>1531114.09</v>
      </c>
      <c r="F14" s="23">
        <v>1531114.09</v>
      </c>
      <c r="G14" s="23">
        <f t="shared" si="1"/>
        <v>0</v>
      </c>
      <c r="H14" s="6">
        <v>2200</v>
      </c>
    </row>
    <row r="15" spans="1:8" x14ac:dyDescent="0.2">
      <c r="A15" s="11" t="s">
        <v>68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69</v>
      </c>
      <c r="B16" s="23">
        <v>871190.89</v>
      </c>
      <c r="C16" s="23">
        <v>374546.14</v>
      </c>
      <c r="D16" s="23">
        <f t="shared" si="0"/>
        <v>1245737.03</v>
      </c>
      <c r="E16" s="23">
        <v>1245633.8899999999</v>
      </c>
      <c r="F16" s="23">
        <v>1245633.8899999999</v>
      </c>
      <c r="G16" s="23">
        <f t="shared" si="1"/>
        <v>103.14000000013039</v>
      </c>
      <c r="H16" s="6">
        <v>2400</v>
      </c>
    </row>
    <row r="17" spans="1:8" x14ac:dyDescent="0.2">
      <c r="A17" s="11" t="s">
        <v>70</v>
      </c>
      <c r="B17" s="23">
        <v>300000</v>
      </c>
      <c r="C17" s="23">
        <v>-102720.52</v>
      </c>
      <c r="D17" s="23">
        <f t="shared" si="0"/>
        <v>197279.47999999998</v>
      </c>
      <c r="E17" s="23">
        <v>197279.48</v>
      </c>
      <c r="F17" s="23">
        <v>197279.48</v>
      </c>
      <c r="G17" s="23">
        <f t="shared" si="1"/>
        <v>0</v>
      </c>
      <c r="H17" s="6">
        <v>2500</v>
      </c>
    </row>
    <row r="18" spans="1:8" x14ac:dyDescent="0.2">
      <c r="A18" s="11" t="s">
        <v>71</v>
      </c>
      <c r="B18" s="23">
        <v>5848800</v>
      </c>
      <c r="C18" s="23">
        <v>3490827.25</v>
      </c>
      <c r="D18" s="23">
        <f t="shared" si="0"/>
        <v>9339627.25</v>
      </c>
      <c r="E18" s="23">
        <v>9339627.25</v>
      </c>
      <c r="F18" s="23">
        <v>9339627.25</v>
      </c>
      <c r="G18" s="23">
        <f t="shared" si="1"/>
        <v>0</v>
      </c>
      <c r="H18" s="6">
        <v>2600</v>
      </c>
    </row>
    <row r="19" spans="1:8" x14ac:dyDescent="0.2">
      <c r="A19" s="11" t="s">
        <v>72</v>
      </c>
      <c r="B19" s="23">
        <v>1049750</v>
      </c>
      <c r="C19" s="23">
        <v>-324501.95</v>
      </c>
      <c r="D19" s="23">
        <f t="shared" si="0"/>
        <v>725248.05</v>
      </c>
      <c r="E19" s="23">
        <v>725248.04</v>
      </c>
      <c r="F19" s="23">
        <v>725248.04</v>
      </c>
      <c r="G19" s="23">
        <f t="shared" si="1"/>
        <v>1.0000000009313226E-2</v>
      </c>
      <c r="H19" s="6">
        <v>2700</v>
      </c>
    </row>
    <row r="20" spans="1:8" x14ac:dyDescent="0.2">
      <c r="A20" s="11" t="s">
        <v>73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74</v>
      </c>
      <c r="B21" s="23">
        <v>1516000</v>
      </c>
      <c r="C21" s="23">
        <v>-1396803.55</v>
      </c>
      <c r="D21" s="23">
        <f t="shared" si="0"/>
        <v>119196.44999999995</v>
      </c>
      <c r="E21" s="23">
        <v>119196.45</v>
      </c>
      <c r="F21" s="23">
        <v>119196.45</v>
      </c>
      <c r="G21" s="23">
        <f t="shared" si="1"/>
        <v>0</v>
      </c>
      <c r="H21" s="6">
        <v>2900</v>
      </c>
    </row>
    <row r="22" spans="1:8" x14ac:dyDescent="0.2">
      <c r="A22" s="9" t="s">
        <v>58</v>
      </c>
      <c r="B22" s="28">
        <f>SUM(B23:B31)</f>
        <v>15271750</v>
      </c>
      <c r="C22" s="28">
        <f>SUM(C23:C31)</f>
        <v>13670075.66</v>
      </c>
      <c r="D22" s="28">
        <f t="shared" si="0"/>
        <v>28941825.66</v>
      </c>
      <c r="E22" s="28">
        <f>SUM(E23:E31)</f>
        <v>28842463.23</v>
      </c>
      <c r="F22" s="28">
        <f>SUM(F23:F31)</f>
        <v>28042709.760000002</v>
      </c>
      <c r="G22" s="28">
        <f t="shared" si="1"/>
        <v>99362.429999999702</v>
      </c>
      <c r="H22" s="10">
        <v>0</v>
      </c>
    </row>
    <row r="23" spans="1:8" x14ac:dyDescent="0.2">
      <c r="A23" s="11" t="s">
        <v>75</v>
      </c>
      <c r="B23" s="23">
        <v>2080000</v>
      </c>
      <c r="C23" s="23">
        <v>563137</v>
      </c>
      <c r="D23" s="23">
        <f t="shared" si="0"/>
        <v>2643137</v>
      </c>
      <c r="E23" s="23">
        <v>2643137</v>
      </c>
      <c r="F23" s="23">
        <v>2502925</v>
      </c>
      <c r="G23" s="23">
        <f t="shared" si="1"/>
        <v>0</v>
      </c>
      <c r="H23" s="6">
        <v>3100</v>
      </c>
    </row>
    <row r="24" spans="1:8" x14ac:dyDescent="0.2">
      <c r="A24" s="11" t="s">
        <v>76</v>
      </c>
      <c r="B24" s="23">
        <v>995000</v>
      </c>
      <c r="C24" s="23">
        <v>-62155.72</v>
      </c>
      <c r="D24" s="23">
        <f t="shared" si="0"/>
        <v>932844.28</v>
      </c>
      <c r="E24" s="23">
        <v>932844.26</v>
      </c>
      <c r="F24" s="23">
        <v>332844.28000000003</v>
      </c>
      <c r="G24" s="23">
        <f t="shared" si="1"/>
        <v>2.0000000018626451E-2</v>
      </c>
      <c r="H24" s="6">
        <v>3200</v>
      </c>
    </row>
    <row r="25" spans="1:8" x14ac:dyDescent="0.2">
      <c r="A25" s="11" t="s">
        <v>77</v>
      </c>
      <c r="B25" s="23">
        <v>725000</v>
      </c>
      <c r="C25" s="23">
        <v>187303.77</v>
      </c>
      <c r="D25" s="23">
        <f t="shared" si="0"/>
        <v>912303.77</v>
      </c>
      <c r="E25" s="23">
        <v>912077.77</v>
      </c>
      <c r="F25" s="23">
        <v>912077.77</v>
      </c>
      <c r="G25" s="23">
        <f t="shared" si="1"/>
        <v>226</v>
      </c>
      <c r="H25" s="6">
        <v>3300</v>
      </c>
    </row>
    <row r="26" spans="1:8" x14ac:dyDescent="0.2">
      <c r="A26" s="11" t="s">
        <v>78</v>
      </c>
      <c r="B26" s="23">
        <v>600000</v>
      </c>
      <c r="C26" s="23">
        <v>-214122.05</v>
      </c>
      <c r="D26" s="23">
        <f t="shared" si="0"/>
        <v>385877.95</v>
      </c>
      <c r="E26" s="23">
        <v>385875.17</v>
      </c>
      <c r="F26" s="23">
        <v>385875.17</v>
      </c>
      <c r="G26" s="23">
        <f t="shared" si="1"/>
        <v>2.7800000000279397</v>
      </c>
      <c r="H26" s="6">
        <v>3400</v>
      </c>
    </row>
    <row r="27" spans="1:8" x14ac:dyDescent="0.2">
      <c r="A27" s="11" t="s">
        <v>79</v>
      </c>
      <c r="B27" s="23">
        <v>1251000</v>
      </c>
      <c r="C27" s="23">
        <v>3460919.8</v>
      </c>
      <c r="D27" s="23">
        <f t="shared" si="0"/>
        <v>4711919.8</v>
      </c>
      <c r="E27" s="23">
        <v>4707382.9000000004</v>
      </c>
      <c r="F27" s="23">
        <v>4707382.9000000004</v>
      </c>
      <c r="G27" s="23">
        <f t="shared" si="1"/>
        <v>4536.8999999994412</v>
      </c>
      <c r="H27" s="6">
        <v>3500</v>
      </c>
    </row>
    <row r="28" spans="1:8" x14ac:dyDescent="0.2">
      <c r="A28" s="11" t="s">
        <v>126</v>
      </c>
      <c r="B28" s="23">
        <v>326000</v>
      </c>
      <c r="C28" s="23">
        <v>377054.08</v>
      </c>
      <c r="D28" s="23">
        <f t="shared" si="0"/>
        <v>703054.08000000007</v>
      </c>
      <c r="E28" s="23">
        <v>703054.08</v>
      </c>
      <c r="F28" s="23">
        <v>703054.08</v>
      </c>
      <c r="G28" s="23">
        <f t="shared" si="1"/>
        <v>0</v>
      </c>
      <c r="H28" s="6">
        <v>3600</v>
      </c>
    </row>
    <row r="29" spans="1:8" x14ac:dyDescent="0.2">
      <c r="A29" s="11" t="s">
        <v>80</v>
      </c>
      <c r="B29" s="23">
        <v>974750</v>
      </c>
      <c r="C29" s="23">
        <v>599407.97</v>
      </c>
      <c r="D29" s="23">
        <f t="shared" si="0"/>
        <v>1574157.97</v>
      </c>
      <c r="E29" s="23">
        <v>1567961.24</v>
      </c>
      <c r="F29" s="23">
        <v>1549064.15</v>
      </c>
      <c r="G29" s="23">
        <f t="shared" si="1"/>
        <v>6196.7299999999814</v>
      </c>
      <c r="H29" s="6">
        <v>3700</v>
      </c>
    </row>
    <row r="30" spans="1:8" x14ac:dyDescent="0.2">
      <c r="A30" s="11" t="s">
        <v>81</v>
      </c>
      <c r="B30" s="23">
        <v>7720000</v>
      </c>
      <c r="C30" s="23">
        <v>7753235.0599999996</v>
      </c>
      <c r="D30" s="23">
        <f t="shared" si="0"/>
        <v>15473235.059999999</v>
      </c>
      <c r="E30" s="23">
        <v>15384835.060000001</v>
      </c>
      <c r="F30" s="23">
        <v>15344190.66</v>
      </c>
      <c r="G30" s="23">
        <f t="shared" si="1"/>
        <v>88399.999999998137</v>
      </c>
      <c r="H30" s="6">
        <v>3800</v>
      </c>
    </row>
    <row r="31" spans="1:8" x14ac:dyDescent="0.2">
      <c r="A31" s="11" t="s">
        <v>18</v>
      </c>
      <c r="B31" s="23">
        <v>600000</v>
      </c>
      <c r="C31" s="23">
        <v>1005295.75</v>
      </c>
      <c r="D31" s="23">
        <f t="shared" si="0"/>
        <v>1605295.75</v>
      </c>
      <c r="E31" s="23">
        <v>1605295.75</v>
      </c>
      <c r="F31" s="23">
        <v>1605295.75</v>
      </c>
      <c r="G31" s="23">
        <f t="shared" si="1"/>
        <v>0</v>
      </c>
      <c r="H31" s="6">
        <v>3900</v>
      </c>
    </row>
    <row r="32" spans="1:8" x14ac:dyDescent="0.2">
      <c r="A32" s="9" t="s">
        <v>118</v>
      </c>
      <c r="B32" s="28">
        <f>SUM(B33:B41)</f>
        <v>14069754.33</v>
      </c>
      <c r="C32" s="28">
        <f>SUM(C33:C41)</f>
        <v>17937721.710000001</v>
      </c>
      <c r="D32" s="28">
        <f t="shared" si="0"/>
        <v>32007476.039999999</v>
      </c>
      <c r="E32" s="28">
        <f>SUM(E33:E41)</f>
        <v>29330729.780000001</v>
      </c>
      <c r="F32" s="28">
        <f>SUM(F33:F41)</f>
        <v>29292449.780000001</v>
      </c>
      <c r="G32" s="28">
        <f t="shared" si="1"/>
        <v>2676746.2599999979</v>
      </c>
      <c r="H32" s="10">
        <v>0</v>
      </c>
    </row>
    <row r="33" spans="1:8" x14ac:dyDescent="0.2">
      <c r="A33" s="11" t="s">
        <v>82</v>
      </c>
      <c r="B33" s="23">
        <v>6000000</v>
      </c>
      <c r="C33" s="23">
        <v>-469401.26</v>
      </c>
      <c r="D33" s="23">
        <f t="shared" si="0"/>
        <v>5530598.7400000002</v>
      </c>
      <c r="E33" s="23">
        <v>5530598.7400000002</v>
      </c>
      <c r="F33" s="23">
        <v>5530598.7400000002</v>
      </c>
      <c r="G33" s="23">
        <f t="shared" si="1"/>
        <v>0</v>
      </c>
      <c r="H33" s="6">
        <v>4100</v>
      </c>
    </row>
    <row r="34" spans="1:8" x14ac:dyDescent="0.2">
      <c r="A34" s="11" t="s">
        <v>83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84</v>
      </c>
      <c r="B35" s="23">
        <v>2269754.33</v>
      </c>
      <c r="C35" s="23">
        <v>-28541.88</v>
      </c>
      <c r="D35" s="23">
        <f t="shared" si="0"/>
        <v>2241212.4500000002</v>
      </c>
      <c r="E35" s="23">
        <v>2241212.4500000002</v>
      </c>
      <c r="F35" s="23">
        <v>2241212.4500000002</v>
      </c>
      <c r="G35" s="23">
        <f t="shared" si="1"/>
        <v>0</v>
      </c>
      <c r="H35" s="6">
        <v>4300</v>
      </c>
    </row>
    <row r="36" spans="1:8" x14ac:dyDescent="0.2">
      <c r="A36" s="11" t="s">
        <v>85</v>
      </c>
      <c r="B36" s="23">
        <v>5800000</v>
      </c>
      <c r="C36" s="23">
        <v>18435664.850000001</v>
      </c>
      <c r="D36" s="23">
        <f t="shared" si="0"/>
        <v>24235664.850000001</v>
      </c>
      <c r="E36" s="23">
        <v>21558918.59</v>
      </c>
      <c r="F36" s="23">
        <v>21520638.59</v>
      </c>
      <c r="G36" s="23">
        <f t="shared" si="1"/>
        <v>2676746.2600000016</v>
      </c>
      <c r="H36" s="6">
        <v>4400</v>
      </c>
    </row>
    <row r="37" spans="1:8" x14ac:dyDescent="0.2">
      <c r="A37" s="11" t="s">
        <v>39</v>
      </c>
      <c r="B37" s="23">
        <v>0</v>
      </c>
      <c r="C37" s="23">
        <v>0</v>
      </c>
      <c r="D37" s="23">
        <f t="shared" si="0"/>
        <v>0</v>
      </c>
      <c r="E37" s="23">
        <v>0</v>
      </c>
      <c r="F37" s="23">
        <v>0</v>
      </c>
      <c r="G37" s="23">
        <f t="shared" si="1"/>
        <v>0</v>
      </c>
      <c r="H37" s="6">
        <v>4500</v>
      </c>
    </row>
    <row r="38" spans="1:8" x14ac:dyDescent="0.2">
      <c r="A38" s="11" t="s">
        <v>86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87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88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">
      <c r="A42" s="9" t="s">
        <v>119</v>
      </c>
      <c r="B42" s="28">
        <f>SUM(B43:B51)</f>
        <v>1125000</v>
      </c>
      <c r="C42" s="28">
        <f>SUM(C43:C51)</f>
        <v>3196018.95</v>
      </c>
      <c r="D42" s="28">
        <f t="shared" si="0"/>
        <v>4321018.95</v>
      </c>
      <c r="E42" s="28">
        <f>SUM(E43:E51)</f>
        <v>4321018.95</v>
      </c>
      <c r="F42" s="28">
        <f>SUM(F43:F51)</f>
        <v>4321018.95</v>
      </c>
      <c r="G42" s="28">
        <f t="shared" si="1"/>
        <v>0</v>
      </c>
      <c r="H42" s="10">
        <v>0</v>
      </c>
    </row>
    <row r="43" spans="1:8" x14ac:dyDescent="0.2">
      <c r="A43" s="3" t="s">
        <v>89</v>
      </c>
      <c r="B43" s="23">
        <v>530000</v>
      </c>
      <c r="C43" s="23">
        <v>-274628.62</v>
      </c>
      <c r="D43" s="23">
        <f t="shared" si="0"/>
        <v>255371.38</v>
      </c>
      <c r="E43" s="23">
        <v>255371.38</v>
      </c>
      <c r="F43" s="23">
        <v>255371.38</v>
      </c>
      <c r="G43" s="23">
        <f t="shared" si="1"/>
        <v>0</v>
      </c>
      <c r="H43" s="6">
        <v>5100</v>
      </c>
    </row>
    <row r="44" spans="1:8" x14ac:dyDescent="0.2">
      <c r="A44" s="11" t="s">
        <v>90</v>
      </c>
      <c r="B44" s="23">
        <v>45000</v>
      </c>
      <c r="C44" s="23">
        <v>-45000</v>
      </c>
      <c r="D44" s="23">
        <f t="shared" si="0"/>
        <v>0</v>
      </c>
      <c r="E44" s="23">
        <v>0</v>
      </c>
      <c r="F44" s="23">
        <v>0</v>
      </c>
      <c r="G44" s="23">
        <f t="shared" si="1"/>
        <v>0</v>
      </c>
      <c r="H44" s="6">
        <v>5200</v>
      </c>
    </row>
    <row r="45" spans="1:8" x14ac:dyDescent="0.2">
      <c r="A45" s="11" t="s">
        <v>91</v>
      </c>
      <c r="B45" s="23">
        <v>0</v>
      </c>
      <c r="C45" s="23">
        <v>29191.4</v>
      </c>
      <c r="D45" s="23">
        <f t="shared" si="0"/>
        <v>29191.4</v>
      </c>
      <c r="E45" s="23">
        <v>29191.4</v>
      </c>
      <c r="F45" s="23">
        <v>29191.4</v>
      </c>
      <c r="G45" s="23">
        <f t="shared" si="1"/>
        <v>0</v>
      </c>
      <c r="H45" s="6">
        <v>5300</v>
      </c>
    </row>
    <row r="46" spans="1:8" x14ac:dyDescent="0.2">
      <c r="A46" s="11" t="s">
        <v>92</v>
      </c>
      <c r="B46" s="23">
        <v>500000</v>
      </c>
      <c r="C46" s="23">
        <v>3491000</v>
      </c>
      <c r="D46" s="23">
        <f t="shared" si="0"/>
        <v>3991000</v>
      </c>
      <c r="E46" s="23">
        <v>3991000</v>
      </c>
      <c r="F46" s="23">
        <v>3991000</v>
      </c>
      <c r="G46" s="23">
        <f t="shared" si="1"/>
        <v>0</v>
      </c>
      <c r="H46" s="6">
        <v>5400</v>
      </c>
    </row>
    <row r="47" spans="1:8" x14ac:dyDescent="0.2">
      <c r="A47" s="11" t="s">
        <v>93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94</v>
      </c>
      <c r="B48" s="23">
        <v>0</v>
      </c>
      <c r="C48" s="23">
        <v>35097.370000000003</v>
      </c>
      <c r="D48" s="23">
        <f t="shared" si="0"/>
        <v>35097.370000000003</v>
      </c>
      <c r="E48" s="23">
        <v>35097.370000000003</v>
      </c>
      <c r="F48" s="23">
        <v>35097.370000000003</v>
      </c>
      <c r="G48" s="23">
        <f t="shared" si="1"/>
        <v>0</v>
      </c>
      <c r="H48" s="6">
        <v>5600</v>
      </c>
    </row>
    <row r="49" spans="1:8" x14ac:dyDescent="0.2">
      <c r="A49" s="11" t="s">
        <v>95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96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>
        <v>5800</v>
      </c>
    </row>
    <row r="51" spans="1:8" x14ac:dyDescent="0.2">
      <c r="A51" s="11" t="s">
        <v>97</v>
      </c>
      <c r="B51" s="23">
        <v>50000</v>
      </c>
      <c r="C51" s="23">
        <v>-39641.199999999997</v>
      </c>
      <c r="D51" s="23">
        <f t="shared" si="0"/>
        <v>10358.800000000003</v>
      </c>
      <c r="E51" s="23">
        <v>10358.799999999999</v>
      </c>
      <c r="F51" s="23">
        <v>10358.799999999999</v>
      </c>
      <c r="G51" s="23">
        <f t="shared" si="1"/>
        <v>0</v>
      </c>
      <c r="H51" s="6">
        <v>5900</v>
      </c>
    </row>
    <row r="52" spans="1:8" x14ac:dyDescent="0.2">
      <c r="A52" s="9" t="s">
        <v>59</v>
      </c>
      <c r="B52" s="28">
        <f>SUM(B53:B55)</f>
        <v>18800000</v>
      </c>
      <c r="C52" s="28">
        <f>SUM(C53:C55)</f>
        <v>16308533.810000001</v>
      </c>
      <c r="D52" s="28">
        <f t="shared" si="0"/>
        <v>35108533.810000002</v>
      </c>
      <c r="E52" s="28">
        <f>SUM(E53:E55)</f>
        <v>30533117.520000003</v>
      </c>
      <c r="F52" s="28">
        <f>SUM(F53:F55)</f>
        <v>28384673.73</v>
      </c>
      <c r="G52" s="28">
        <f t="shared" si="1"/>
        <v>4575416.2899999991</v>
      </c>
      <c r="H52" s="10">
        <v>0</v>
      </c>
    </row>
    <row r="53" spans="1:8" x14ac:dyDescent="0.2">
      <c r="A53" s="11" t="s">
        <v>98</v>
      </c>
      <c r="B53" s="23">
        <v>18800000</v>
      </c>
      <c r="C53" s="23">
        <v>12770838.380000001</v>
      </c>
      <c r="D53" s="23">
        <f t="shared" si="0"/>
        <v>31570838.380000003</v>
      </c>
      <c r="E53" s="23">
        <v>28002602.850000001</v>
      </c>
      <c r="F53" s="23">
        <v>27240881.100000001</v>
      </c>
      <c r="G53" s="23">
        <f t="shared" si="1"/>
        <v>3568235.5300000012</v>
      </c>
      <c r="H53" s="6">
        <v>6100</v>
      </c>
    </row>
    <row r="54" spans="1:8" x14ac:dyDescent="0.2">
      <c r="A54" s="11" t="s">
        <v>99</v>
      </c>
      <c r="B54" s="23">
        <v>0</v>
      </c>
      <c r="C54" s="23">
        <v>3537695.43</v>
      </c>
      <c r="D54" s="23">
        <f t="shared" si="0"/>
        <v>3537695.43</v>
      </c>
      <c r="E54" s="23">
        <v>2530514.67</v>
      </c>
      <c r="F54" s="23">
        <v>1143792.6299999999</v>
      </c>
      <c r="G54" s="23">
        <f t="shared" si="1"/>
        <v>1007180.7600000002</v>
      </c>
      <c r="H54" s="6">
        <v>6200</v>
      </c>
    </row>
    <row r="55" spans="1:8" x14ac:dyDescent="0.2">
      <c r="A55" s="11" t="s">
        <v>100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120</v>
      </c>
      <c r="B56" s="28">
        <f>SUM(B57:B63)</f>
        <v>0</v>
      </c>
      <c r="C56" s="28">
        <f>SUM(C57:C63)</f>
        <v>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127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101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102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103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104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105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106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121</v>
      </c>
      <c r="B64" s="28">
        <f>SUM(B65:B67)</f>
        <v>0</v>
      </c>
      <c r="C64" s="28">
        <f>SUM(C65:C67)</f>
        <v>0</v>
      </c>
      <c r="D64" s="28">
        <f t="shared" si="0"/>
        <v>0</v>
      </c>
      <c r="E64" s="28">
        <f>SUM(E65:E67)</f>
        <v>0</v>
      </c>
      <c r="F64" s="28">
        <f>SUM(F65:F67)</f>
        <v>0</v>
      </c>
      <c r="G64" s="28">
        <f t="shared" si="1"/>
        <v>0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>
        <v>8500</v>
      </c>
    </row>
    <row r="68" spans="1:8" x14ac:dyDescent="0.2">
      <c r="A68" s="9" t="s">
        <v>60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107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108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109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110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111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112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113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122</v>
      </c>
      <c r="B76" s="26">
        <f t="shared" ref="B76:G76" si="4">SUM(B4+B12+B22+B32+B42+B52+B56+B64+B68)</f>
        <v>111086793.61</v>
      </c>
      <c r="C76" s="26">
        <f t="shared" si="4"/>
        <v>47117311.990000002</v>
      </c>
      <c r="D76" s="26">
        <f t="shared" si="4"/>
        <v>158204105.60000002</v>
      </c>
      <c r="E76" s="26">
        <f t="shared" si="4"/>
        <v>150285741.43000001</v>
      </c>
      <c r="F76" s="26">
        <f t="shared" si="4"/>
        <v>147299264.17000002</v>
      </c>
      <c r="G76" s="26">
        <f t="shared" si="4"/>
        <v>7918364.1699999906</v>
      </c>
    </row>
    <row r="78" spans="1:8" x14ac:dyDescent="0.2">
      <c r="A78" s="1" t="s">
        <v>115</v>
      </c>
    </row>
    <row r="80" spans="1:8" ht="12" x14ac:dyDescent="0.2">
      <c r="A80" s="33"/>
      <c r="B80" s="33"/>
      <c r="C80" s="33"/>
      <c r="D80" s="33"/>
      <c r="E80" s="33"/>
      <c r="F80" s="33"/>
      <c r="G80" s="33"/>
    </row>
    <row r="81" spans="1:7" ht="12" x14ac:dyDescent="0.2">
      <c r="A81" s="33"/>
      <c r="B81" s="33"/>
      <c r="C81" s="33"/>
      <c r="D81" s="33"/>
      <c r="E81" s="33"/>
      <c r="F81" s="33"/>
      <c r="G81" s="33"/>
    </row>
  </sheetData>
  <sheetProtection formatCells="0" formatColumns="0" formatRows="0" autoFilter="0"/>
  <mergeCells count="5">
    <mergeCell ref="A1:G1"/>
    <mergeCell ref="G2:G3"/>
    <mergeCell ref="B2:F2"/>
    <mergeCell ref="A80:G80"/>
    <mergeCell ref="A81:G81"/>
  </mergeCells>
  <printOptions horizontalCentered="1"/>
  <pageMargins left="0.25" right="0.25" top="0.75" bottom="0.75" header="0.3" footer="0.3"/>
  <pageSetup paperSize="141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7"/>
  <sheetViews>
    <sheetView showGridLines="0" topLeftCell="A7" workbookViewId="0">
      <selection activeCell="A46" sqref="A46:G48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9" t="s">
        <v>162</v>
      </c>
      <c r="B1" s="40"/>
      <c r="C1" s="40"/>
      <c r="D1" s="40"/>
      <c r="E1" s="40"/>
      <c r="F1" s="40"/>
      <c r="G1" s="41"/>
    </row>
    <row r="2" spans="1:7" x14ac:dyDescent="0.2">
      <c r="A2" s="19"/>
      <c r="B2" s="39" t="s">
        <v>56</v>
      </c>
      <c r="C2" s="40"/>
      <c r="D2" s="40"/>
      <c r="E2" s="40"/>
      <c r="F2" s="41"/>
      <c r="G2" s="34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5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8">
        <f t="shared" ref="B5:G5" si="0">SUM(B6:B13)</f>
        <v>64445280.980000004</v>
      </c>
      <c r="C5" s="28">
        <f t="shared" si="0"/>
        <v>21323687.879999999</v>
      </c>
      <c r="D5" s="28">
        <f t="shared" si="0"/>
        <v>85768968.859999999</v>
      </c>
      <c r="E5" s="28">
        <f t="shared" si="0"/>
        <v>85245873.269999996</v>
      </c>
      <c r="F5" s="28">
        <f t="shared" si="0"/>
        <v>85007839.779999986</v>
      </c>
      <c r="G5" s="28">
        <f t="shared" si="0"/>
        <v>523095.58999999985</v>
      </c>
    </row>
    <row r="6" spans="1:7" x14ac:dyDescent="0.2">
      <c r="A6" s="17" t="s">
        <v>40</v>
      </c>
      <c r="B6" s="23">
        <v>8483853.9900000002</v>
      </c>
      <c r="C6" s="23">
        <v>-249016.47</v>
      </c>
      <c r="D6" s="23">
        <f>B6+C6</f>
        <v>8234837.5200000005</v>
      </c>
      <c r="E6" s="23">
        <v>8234837.5199999996</v>
      </c>
      <c r="F6" s="23">
        <v>8234837.5199999996</v>
      </c>
      <c r="G6" s="23">
        <f>D6-E6</f>
        <v>0</v>
      </c>
    </row>
    <row r="7" spans="1:7" x14ac:dyDescent="0.2">
      <c r="A7" s="17" t="s">
        <v>16</v>
      </c>
      <c r="B7" s="23">
        <v>152949.20000000001</v>
      </c>
      <c r="C7" s="23">
        <v>-89672.56</v>
      </c>
      <c r="D7" s="23">
        <f t="shared" ref="D7:D13" si="1">B7+C7</f>
        <v>63276.640000000014</v>
      </c>
      <c r="E7" s="23">
        <v>63276.639999999999</v>
      </c>
      <c r="F7" s="23">
        <v>63276.639999999999</v>
      </c>
      <c r="G7" s="23">
        <f t="shared" ref="G7:G13" si="2">D7-E7</f>
        <v>0</v>
      </c>
    </row>
    <row r="8" spans="1:7" x14ac:dyDescent="0.2">
      <c r="A8" s="17" t="s">
        <v>116</v>
      </c>
      <c r="B8" s="23">
        <v>23800670.100000001</v>
      </c>
      <c r="C8" s="23">
        <v>16329610.710000001</v>
      </c>
      <c r="D8" s="23">
        <f t="shared" si="1"/>
        <v>40130280.810000002</v>
      </c>
      <c r="E8" s="23">
        <v>40124785.810000002</v>
      </c>
      <c r="F8" s="23">
        <v>40045861.409999996</v>
      </c>
      <c r="G8" s="23">
        <f t="shared" si="2"/>
        <v>5495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12274791.960000001</v>
      </c>
      <c r="C10" s="23">
        <v>1737725.16</v>
      </c>
      <c r="D10" s="23">
        <f t="shared" si="1"/>
        <v>14012517.120000001</v>
      </c>
      <c r="E10" s="23">
        <v>14008361.15</v>
      </c>
      <c r="F10" s="23">
        <v>13852441.560000001</v>
      </c>
      <c r="G10" s="23">
        <f t="shared" si="2"/>
        <v>4155.9700000006706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13600245.67</v>
      </c>
      <c r="C12" s="23">
        <v>196263.4</v>
      </c>
      <c r="D12" s="23">
        <f t="shared" si="1"/>
        <v>13796509.07</v>
      </c>
      <c r="E12" s="23">
        <v>13285211.130000001</v>
      </c>
      <c r="F12" s="23">
        <v>13285211.130000001</v>
      </c>
      <c r="G12" s="23">
        <f t="shared" si="2"/>
        <v>511297.93999999948</v>
      </c>
    </row>
    <row r="13" spans="1:7" x14ac:dyDescent="0.2">
      <c r="A13" s="17" t="s">
        <v>18</v>
      </c>
      <c r="B13" s="23">
        <v>6132770.0599999996</v>
      </c>
      <c r="C13" s="23">
        <v>3398777.64</v>
      </c>
      <c r="D13" s="23">
        <f t="shared" si="1"/>
        <v>9531547.6999999993</v>
      </c>
      <c r="E13" s="23">
        <v>9529401.0199999996</v>
      </c>
      <c r="F13" s="23">
        <v>9526211.5199999996</v>
      </c>
      <c r="G13" s="23">
        <f t="shared" si="2"/>
        <v>2146.679999999702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28">
        <f t="shared" ref="B15:G15" si="3">SUM(B16:B22)</f>
        <v>45394445.479999997</v>
      </c>
      <c r="C15" s="28">
        <f t="shared" si="3"/>
        <v>23137006.939999998</v>
      </c>
      <c r="D15" s="28">
        <f t="shared" si="3"/>
        <v>68531452.420000017</v>
      </c>
      <c r="E15" s="28">
        <f t="shared" si="3"/>
        <v>61193197.639999993</v>
      </c>
      <c r="F15" s="28">
        <f t="shared" si="3"/>
        <v>58444753.869999997</v>
      </c>
      <c r="G15" s="28">
        <f t="shared" si="3"/>
        <v>7338254.7800000031</v>
      </c>
    </row>
    <row r="16" spans="1:7" x14ac:dyDescent="0.2">
      <c r="A16" s="17" t="s">
        <v>42</v>
      </c>
      <c r="B16" s="23">
        <v>1015781.95</v>
      </c>
      <c r="C16" s="23">
        <v>547350.82999999996</v>
      </c>
      <c r="D16" s="23">
        <f>B16+C16</f>
        <v>1563132.7799999998</v>
      </c>
      <c r="E16" s="23">
        <v>1563132.78</v>
      </c>
      <c r="F16" s="23">
        <v>1563132.78</v>
      </c>
      <c r="G16" s="23">
        <f t="shared" ref="G16:G22" si="4">D16-E16</f>
        <v>0</v>
      </c>
    </row>
    <row r="17" spans="1:7" x14ac:dyDescent="0.2">
      <c r="A17" s="17" t="s">
        <v>27</v>
      </c>
      <c r="B17" s="23">
        <v>40029560.619999997</v>
      </c>
      <c r="C17" s="23">
        <v>22955521.52</v>
      </c>
      <c r="D17" s="23">
        <f t="shared" ref="D17:D22" si="5">B17+C17</f>
        <v>62985082.140000001</v>
      </c>
      <c r="E17" s="23">
        <v>55792146.369999997</v>
      </c>
      <c r="F17" s="23">
        <v>53043702.600000001</v>
      </c>
      <c r="G17" s="23">
        <f t="shared" si="4"/>
        <v>7192935.7700000033</v>
      </c>
    </row>
    <row r="18" spans="1:7" x14ac:dyDescent="0.2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">
      <c r="A19" s="17" t="s">
        <v>43</v>
      </c>
      <c r="B19" s="23">
        <v>2259439.98</v>
      </c>
      <c r="C19" s="23">
        <v>-8639.35</v>
      </c>
      <c r="D19" s="23">
        <f t="shared" si="5"/>
        <v>2250800.63</v>
      </c>
      <c r="E19" s="23">
        <v>2105481.62</v>
      </c>
      <c r="F19" s="23">
        <v>2105481.62</v>
      </c>
      <c r="G19" s="23">
        <f t="shared" si="4"/>
        <v>145319.00999999978</v>
      </c>
    </row>
    <row r="20" spans="1:7" x14ac:dyDescent="0.2">
      <c r="A20" s="17" t="s">
        <v>44</v>
      </c>
      <c r="B20" s="23">
        <v>601465.24</v>
      </c>
      <c r="C20" s="23">
        <v>-73898.490000000005</v>
      </c>
      <c r="D20" s="23">
        <f t="shared" si="5"/>
        <v>527566.75</v>
      </c>
      <c r="E20" s="23">
        <v>527566.75</v>
      </c>
      <c r="F20" s="23">
        <v>527566.75</v>
      </c>
      <c r="G20" s="23">
        <f t="shared" si="4"/>
        <v>0</v>
      </c>
    </row>
    <row r="21" spans="1:7" x14ac:dyDescent="0.2">
      <c r="A21" s="17" t="s">
        <v>45</v>
      </c>
      <c r="B21" s="23">
        <v>1488197.69</v>
      </c>
      <c r="C21" s="23">
        <v>-283327.57</v>
      </c>
      <c r="D21" s="23">
        <f t="shared" si="5"/>
        <v>1204870.1199999999</v>
      </c>
      <c r="E21" s="23">
        <v>1204870.1200000001</v>
      </c>
      <c r="F21" s="23">
        <v>1204870.1200000001</v>
      </c>
      <c r="G21" s="23">
        <f t="shared" si="4"/>
        <v>0</v>
      </c>
    </row>
    <row r="22" spans="1:7" x14ac:dyDescent="0.2">
      <c r="A22" s="17" t="s">
        <v>4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4"/>
        <v>0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1247067.1499999999</v>
      </c>
      <c r="C24" s="28">
        <f t="shared" si="6"/>
        <v>2656617.1700000004</v>
      </c>
      <c r="D24" s="28">
        <f t="shared" si="6"/>
        <v>3903684.3200000003</v>
      </c>
      <c r="E24" s="28">
        <f t="shared" si="6"/>
        <v>3846670.52</v>
      </c>
      <c r="F24" s="28">
        <f t="shared" si="6"/>
        <v>3846670.52</v>
      </c>
      <c r="G24" s="28">
        <f t="shared" si="6"/>
        <v>57013.800000000279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834501.68</v>
      </c>
      <c r="C26" s="23">
        <v>2452269.7200000002</v>
      </c>
      <c r="D26" s="23">
        <f t="shared" ref="D26:D33" si="8">B26+C26</f>
        <v>3286771.4000000004</v>
      </c>
      <c r="E26" s="23">
        <v>3229757.6</v>
      </c>
      <c r="F26" s="23">
        <v>3229757.6</v>
      </c>
      <c r="G26" s="23">
        <f t="shared" si="7"/>
        <v>57013.800000000279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412565.47</v>
      </c>
      <c r="C31" s="23">
        <v>204347.45</v>
      </c>
      <c r="D31" s="23">
        <f t="shared" si="8"/>
        <v>616912.91999999993</v>
      </c>
      <c r="E31" s="23">
        <v>616912.92000000004</v>
      </c>
      <c r="F31" s="23">
        <v>616912.92000000004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122</v>
      </c>
      <c r="B41" s="24">
        <f t="shared" ref="B41:G41" si="12">SUM(B35+B24+B15+B5)</f>
        <v>111086793.61</v>
      </c>
      <c r="C41" s="24">
        <f t="shared" si="12"/>
        <v>47117311.989999995</v>
      </c>
      <c r="D41" s="24">
        <f t="shared" si="12"/>
        <v>158204105.60000002</v>
      </c>
      <c r="E41" s="24">
        <f t="shared" si="12"/>
        <v>150285741.43000001</v>
      </c>
      <c r="F41" s="24">
        <f t="shared" si="12"/>
        <v>147299264.16999999</v>
      </c>
      <c r="G41" s="24">
        <f t="shared" si="12"/>
        <v>7918364.1700000037</v>
      </c>
    </row>
    <row r="43" spans="1:7" x14ac:dyDescent="0.2">
      <c r="A43" s="1" t="s">
        <v>115</v>
      </c>
    </row>
    <row r="46" spans="1:7" ht="12" x14ac:dyDescent="0.2">
      <c r="A46" s="33"/>
      <c r="B46" s="33"/>
      <c r="C46" s="33"/>
      <c r="D46" s="33"/>
      <c r="E46" s="33"/>
      <c r="F46" s="33"/>
      <c r="G46" s="33"/>
    </row>
    <row r="47" spans="1:7" ht="12" x14ac:dyDescent="0.2">
      <c r="A47" s="33"/>
      <c r="B47" s="33"/>
      <c r="C47" s="33"/>
      <c r="D47" s="33"/>
      <c r="E47" s="33"/>
      <c r="F47" s="33"/>
      <c r="G47" s="33"/>
    </row>
  </sheetData>
  <sheetProtection formatCells="0" formatColumns="0" formatRows="0" autoFilter="0"/>
  <mergeCells count="5">
    <mergeCell ref="G2:G3"/>
    <mergeCell ref="A1:G1"/>
    <mergeCell ref="B2:F2"/>
    <mergeCell ref="A46:G46"/>
    <mergeCell ref="A47:G47"/>
  </mergeCells>
  <printOptions horizontalCentered="1"/>
  <pageMargins left="0.25" right="0.25" top="0.75" bottom="0.75" header="0.3" footer="0.3"/>
  <pageSetup paperSize="141"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Lenovo</cp:lastModifiedBy>
  <cp:lastPrinted>2026-02-09T16:15:31Z</cp:lastPrinted>
  <dcterms:created xsi:type="dcterms:W3CDTF">2014-02-10T03:37:14Z</dcterms:created>
  <dcterms:modified xsi:type="dcterms:W3CDTF">2026-02-11T18:02:37Z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